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EÜ KKK\Végleges_táblák\Egészségügyi laboráns\"/>
    </mc:Choice>
  </mc:AlternateContent>
  <xr:revisionPtr revIDLastSave="0" documentId="13_ncr:1_{8B174918-07CB-402A-84BF-96CB9661DCB8}" xr6:coauthVersionLast="47" xr6:coauthVersionMax="47" xr10:uidLastSave="{00000000-0000-0000-0000-000000000000}"/>
  <bookViews>
    <workbookView xWindow="-108" yWindow="-108" windowWidth="23256" windowHeight="12456" xr2:uid="{00000000-000D-0000-FFFF-FFFF00000000}"/>
  </bookViews>
  <sheets>
    <sheet name="6.2" sheetId="4" r:id="rId1"/>
    <sheet name="6.3" sheetId="5" r:id="rId2"/>
    <sheet name="6.4" sheetId="3" r:id="rId3"/>
    <sheet name="6.5.1" sheetId="2" r:id="rId4"/>
    <sheet name="6.5.2" sheetId="1" r:id="rId5"/>
  </sheets>
  <definedNames>
    <definedName name="_xlnm._FilterDatabase" localSheetId="0" hidden="1">'6.2'!$A$1:$H$264</definedName>
    <definedName name="_xlnm._FilterDatabase" localSheetId="1" hidden="1">'6.3'!$A$1:$H$662</definedName>
    <definedName name="_xlnm._FilterDatabase" localSheetId="2" hidden="1">'6.4'!$A$1:$H$438</definedName>
    <definedName name="_xlnm._FilterDatabase" localSheetId="3" hidden="1">'6.5.1'!$A$1:$H$734</definedName>
    <definedName name="_xlnm._FilterDatabase" localSheetId="4" hidden="1">'6.5.2'!$A$1:$H$444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5" l="1"/>
  <c r="H36" i="5"/>
  <c r="H48" i="5"/>
  <c r="H54" i="5"/>
  <c r="H66" i="5"/>
  <c r="H88" i="5"/>
  <c r="F323" i="5" s="1"/>
  <c r="H123" i="5"/>
  <c r="H131" i="5"/>
  <c r="H140" i="5"/>
  <c r="H146" i="5"/>
  <c r="H172" i="5"/>
  <c r="H184" i="5"/>
  <c r="H193" i="5"/>
  <c r="H267" i="5"/>
  <c r="H279" i="5"/>
  <c r="H286" i="5"/>
  <c r="H294" i="5"/>
  <c r="H301" i="5"/>
  <c r="H314" i="5"/>
  <c r="H321" i="5"/>
  <c r="H6" i="4" l="1"/>
  <c r="H14" i="4"/>
  <c r="H19" i="4"/>
  <c r="H28" i="4"/>
  <c r="H34" i="4"/>
  <c r="H54" i="4"/>
  <c r="H67" i="4"/>
  <c r="H74" i="4"/>
  <c r="F261" i="4" s="1"/>
  <c r="H84" i="4"/>
  <c r="H103" i="4"/>
  <c r="H109" i="4"/>
  <c r="H117" i="4"/>
  <c r="H131" i="4"/>
  <c r="H137" i="4"/>
  <c r="H143" i="4"/>
  <c r="H158" i="4"/>
  <c r="H166" i="4"/>
  <c r="H178" i="4"/>
  <c r="H185" i="4"/>
  <c r="H198" i="4"/>
  <c r="H204" i="4"/>
  <c r="H217" i="4"/>
  <c r="H223" i="4"/>
  <c r="H229" i="4"/>
  <c r="H234" i="4"/>
  <c r="H238" i="4"/>
  <c r="H247" i="4"/>
  <c r="H253" i="4"/>
  <c r="H259" i="4"/>
  <c r="H6" i="3" l="1"/>
  <c r="H12" i="3"/>
  <c r="H46" i="3"/>
  <c r="H64" i="3"/>
  <c r="H71" i="3"/>
  <c r="H77" i="3"/>
  <c r="H83" i="3"/>
  <c r="H87" i="3"/>
  <c r="F99" i="3" s="1"/>
  <c r="H97" i="3"/>
  <c r="H34" i="2"/>
  <c r="H68" i="2"/>
  <c r="H95" i="2"/>
  <c r="H125" i="2"/>
  <c r="H145" i="2"/>
  <c r="H154" i="2"/>
  <c r="H161" i="2"/>
  <c r="H165" i="2"/>
  <c r="H194" i="2"/>
  <c r="H199" i="2"/>
  <c r="H204" i="2"/>
  <c r="H209" i="2"/>
  <c r="H247" i="2"/>
  <c r="H252" i="2"/>
  <c r="H286" i="2"/>
  <c r="H293" i="2"/>
  <c r="F395" i="2" s="1"/>
  <c r="H309" i="2"/>
  <c r="H325" i="2"/>
  <c r="H359" i="2"/>
  <c r="H393" i="2"/>
  <c r="F106" i="1" l="1"/>
  <c r="H104" i="1"/>
  <c r="H100" i="1"/>
  <c r="H93" i="1"/>
  <c r="H89" i="1"/>
  <c r="H81" i="1"/>
  <c r="H77" i="1"/>
  <c r="H62" i="1"/>
  <c r="H53" i="1"/>
  <c r="H45" i="1"/>
  <c r="H37" i="1"/>
  <c r="H33" i="1"/>
  <c r="H25" i="1"/>
  <c r="H21" i="1"/>
  <c r="H16" i="1"/>
  <c r="H11" i="1"/>
  <c r="H6" i="1"/>
</calcChain>
</file>

<file path=xl/sharedStrings.xml><?xml version="1.0" encoding="utf-8"?>
<sst xmlns="http://schemas.openxmlformats.org/spreadsheetml/2006/main" count="1744" uniqueCount="858">
  <si>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</si>
  <si>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</si>
  <si>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</si>
  <si>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</si>
  <si>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</si>
  <si>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</si>
  <si>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</si>
  <si>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</si>
  <si>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</si>
  <si>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</si>
  <si>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Laboratóriumi előírásoknak megfelelően oldatokat, szövettani festékeket készít, figyelembevéve a munkavédelmi és környezetvédelmi szabályokat.</t>
  </si>
  <si>
    <t>Ismeri a szövettani laboratóriumban használt vegyszereket és az oldatkészítés szabályait, valamint a munkavédelmi, veszélyes hulladékkezelés és környezetvédelmi szabályokat.</t>
  </si>
  <si>
    <t>Magára nézve kötelezőnek tartja az oldatkészítési, munkavédelmi és a környezetvédelmi szabályokat.</t>
  </si>
  <si>
    <t>Oldatokat, festékeket önállóan készít.</t>
  </si>
  <si>
    <t>Mintákat érkeztet és a laboratóriumi informatikai rendszerben a vizsgálatokkal kapcsolatos adminisztrációt végez.</t>
  </si>
  <si>
    <t>Alkalmazói szinten ismeri a kórházi medikai információs rendszer használatát.</t>
  </si>
  <si>
    <t>Elkötelezett a pontos dokumentálásért.</t>
  </si>
  <si>
    <t>Képes az önellenőrzésre, felelősséget vállal a mintaérkeztetés és adminisztráció pontosságáért.</t>
  </si>
  <si>
    <t>Mintaátvételnél a „hármas szabály” alkalmazásával egyezteti a beteg- és klinikai adatokat.</t>
  </si>
  <si>
    <t>Ismeri a szövettani mintaátvétel szakmai előírásait.</t>
  </si>
  <si>
    <t>Belátja a minta átvételével kapcsolatos szabályok jelentőségét.</t>
  </si>
  <si>
    <t>A mintaátvétel során betartja az adatvédelmi és a „hármas” szabályt.</t>
  </si>
  <si>
    <t>A szövettani minta indításához szükséges eszközöket készít elő.</t>
  </si>
  <si>
    <t>Ismeri a szövettani minták indításához szükséges tárgyi feltételeket.</t>
  </si>
  <si>
    <t>Értékként tekint a pontos előkészítésre.</t>
  </si>
  <si>
    <t>Önállóan készíti elő az eszközöket és az orvos utasítása alapján további kiegészítést végez.</t>
  </si>
  <si>
    <t>Szövettani mintákat fixál.</t>
  </si>
  <si>
    <t>Ismeri a fixálás módjait, a fixáló anyagok típusait, a fixálás során előforduló esetleges hibákat és azok javítási módját.</t>
  </si>
  <si>
    <t>Önállóan végzi a szövettani minták fixálását.</t>
  </si>
  <si>
    <t>Önállóan végzi automatával a beágyazást és a kiágyazást. Képes az önellenőrzésre és a hibák önálló javítására.</t>
  </si>
  <si>
    <t>Mésztartalmú szövetmintát dekalcinál, beágyazásra előkészít. Figyelemmel kíséri a dekalcinálási folyamatot.</t>
  </si>
  <si>
    <t>Ismeri a dekalcinálás módszereit, eszközeit.</t>
  </si>
  <si>
    <t>Mikrotommal paraffinos blokkokból metszeteket készít.</t>
  </si>
  <si>
    <t>Ismeri a mikrotom működését. Ismeri a metszetkészítés folyamatát.</t>
  </si>
  <si>
    <t>Kriosztáttal fagyasztott metszetet készít.</t>
  </si>
  <si>
    <t>Érti a kriosztátok működését, ismeri a típusait, felépítésüket. Ismeri a szövetfagyasztás és fagyasztott metszet készítésének folyamatát.</t>
  </si>
  <si>
    <t>Ismeri a szövettani festékek, oldatok, vegyszerek tulajdonságait, a festések elméletét.</t>
  </si>
  <si>
    <t>Szövetalkotók (szénhidrátok, zsír nukleinsav, pigmentek, amiloid) hisztokémiai kimutatását végzi.</t>
  </si>
  <si>
    <t>Ismeri a hisztokémiai kimutatások alapjait, módszereit. Ismeri a sejttani alapokat.   Tudja a normál szövettípusokat, azok morfológiai és funkcionális jellemzőit. Ismeri a szervrendszerek kórszövettanát.</t>
  </si>
  <si>
    <t>Minőségorientált, törekszik a szövetmintákkal kapcsolatos munkafolyamat pontos és precíz végzésére.</t>
  </si>
  <si>
    <t>Önállóan végzi a szövetmintákkal kapcsolatos munkafolyamatokat. Munkája minőségét ellenőrzi, felelősséget vállal érte.</t>
  </si>
  <si>
    <t>Elektromos pH- mérő készülékkel meghatározza az oldatok pH értékét.</t>
  </si>
  <si>
    <t>Ismeri a pH fogalmát. Ismeri az elektromos pH mérő készülék használati és kezelési módját.</t>
  </si>
  <si>
    <t>Törekszik a minél pontosabb munkavégzésre.</t>
  </si>
  <si>
    <t>Betartja a pH-mérő készülék kezelési útmutatóját.</t>
  </si>
  <si>
    <t>A megfestett szövettani metszeteket kézzel, vagy automatával lefedi.</t>
  </si>
  <si>
    <t>Ismeri a kézi fedés technikáját. Alkalmazói szinten ismeri a fedőautomata működését.</t>
  </si>
  <si>
    <t>Motivált a szövettani metszetek fedésének minél igényesebb elvégzésében.</t>
  </si>
  <si>
    <t>Önállóan végzi a metszetfedést.</t>
  </si>
  <si>
    <t>Paraffinos blokkokat és szövettani metszeteket archivál.</t>
  </si>
  <si>
    <t>Belátja a paraffinos blokkok és szövettani metszetek archiválásának fontosságát.</t>
  </si>
  <si>
    <t>A szövettani festések munkafolyamatához z fény- és polarizációs mikroszkópot használ.</t>
  </si>
  <si>
    <t>Alkalmazói szinten ismeri a fény- és polarizációs mikroszkópok működését, felépítését.</t>
  </si>
  <si>
    <t>Motivált a szakmai munka minél igényesebb elvégzésében.</t>
  </si>
  <si>
    <t>Képes az önellenőrzésre.</t>
  </si>
  <si>
    <t>Alkalmazza a laboratóriumi minőségbiztosítási és minőségirányítási előírásokat.</t>
  </si>
  <si>
    <t>Átfogóan ismeri a laboratóriumi minőségbiztosítási és minőségirányítási rendszert.</t>
  </si>
  <si>
    <t>Belátja a minőségbiztosítási előírások jelentőségét.</t>
  </si>
  <si>
    <t>Betartja a minőségbiztosítási előírásokat.</t>
  </si>
  <si>
    <t>Humánbiológia</t>
  </si>
  <si>
    <t>Általános szövettani ismeretek</t>
  </si>
  <si>
    <t>Sejttani alapismeretek</t>
  </si>
  <si>
    <t>Kórszövettan</t>
  </si>
  <si>
    <t>Általános kórszövettan</t>
  </si>
  <si>
    <t>Szervrendszerek, szervek kórszövettana</t>
  </si>
  <si>
    <t>Hisztotechnikai alapismeretek</t>
  </si>
  <si>
    <t>Általános kémia</t>
  </si>
  <si>
    <t>Hisztokémia</t>
  </si>
  <si>
    <t>Hisztotechnikai gyakorlat</t>
  </si>
  <si>
    <t>Szöveteket alkotó anyagok hisztokémiája</t>
  </si>
  <si>
    <t>Enzimhisztokémia</t>
  </si>
  <si>
    <t>Hisztokémia alkalmazása a patológiai diagnosztikában</t>
  </si>
  <si>
    <t>Hisztokémiai gyakorlat</t>
  </si>
  <si>
    <t>Hisztotechnikai szakismeretek</t>
  </si>
  <si>
    <t>Szövetfeldolgozás</t>
  </si>
  <si>
    <t>Szövetfeldolgozáshoz, értékeléshez használatos műszerek és optikai berendezések</t>
  </si>
  <si>
    <t>"A" OLDATOK ÉS FESTÉKOLDATOK KÉSZÍTÉSE A SZÖVETTANI LABORATÓRIUMBAN (1; 12. SOR)</t>
  </si>
  <si>
    <t>"G" MIKROSZKÓPOS MUNKA A LABORATÓRIUMBAN (15. SOR)</t>
  </si>
  <si>
    <t>"B" VIZSGÁLATRA BEÉRKEZŐ MINTÁK ÁTVÉTELE, BETEGAZONOSÍTÁS (2; 3. SOR)</t>
  </si>
  <si>
    <t>"C" MINTÁK FIXÁLÁSA (4; 5. SOR)</t>
  </si>
  <si>
    <t>"D" HISZTOTECHNIKAI MŰVELETEK A LABORATÓRIUMBAN (6; 7; 8; 9; 13. SOR)</t>
  </si>
  <si>
    <t>"E" HISZTOKÉMIAI MŰVELETEK A LABORATÓRIUMBAN (10; 11. SOR)</t>
  </si>
  <si>
    <t>"F" MINTÁK ARCHIVÁLÁSA (14. SOR)</t>
  </si>
  <si>
    <t>Motivált a szakmai munka minél igényesebb elvégzésében.  Magára nézve kötelezőnek tartja a laboratóriumi protokolllok betartását. Nyitott az új szövettani technikai eljárások elsajátítására.</t>
  </si>
  <si>
    <t>Szövettani protokolllnak megfelelően beágyazást és kiágyazást végez automatával.</t>
  </si>
  <si>
    <t>Ismeri a beágyazó automaták működését. Ismeri a beágyazási módokat, a beágyazás és kiágyazás folyamatát, a szövettani protokolllt.  Felismeri a hibákat, tudja a hibák okát, kijavításuk módját.</t>
  </si>
  <si>
    <t>Festési protokolllnak megfelelően általános szövettani festéseket (Hematoxilin- Eosin, Giemsa, Metilén-kék, Van- Gieson) végez.</t>
  </si>
  <si>
    <t>Ismeri a blokkok és metszetek archiválásának módját, protokolllját.</t>
  </si>
  <si>
    <t>Betartja az archiválás protokolllját.</t>
  </si>
  <si>
    <t>"H" MINŐSÉGBIZTOSÍTÁSI ÉS MINŐSÉGIRÁNYÍTÁSI PROTOKOLOK A LABORATÓRIUMBAN (16. SOR)</t>
  </si>
  <si>
    <t>Szakirányú oktatás összes óraszáma:</t>
  </si>
  <si>
    <r>
      <t xml:space="preserve">A tananyagelemek és a deszkriptorok projektszemléletű kapcsolódása: 
</t>
    </r>
    <r>
      <rPr>
        <sz val="11"/>
        <rFont val="Franklin Gothic Book"/>
        <family val="2"/>
        <charset val="238"/>
      </rPr>
      <t>A tanuló a projektszemléletű oktatásban az oldódásról, koncentrációról, hígításról tanultakat a gyakorlatban felhasználva, laboratóriumi protokolllok szerint önállóan készít oldatokat, színezékek felhasználásával festékoldatokat. Munkája során a vegyületekre, oldószerekre vonatkozó kémiai ismeretei alapján, azokkal veszélyességi besorolásuknak megfelelően, körültekintően dolgozik. Az adott vegyszer használatához előírt munkavédelmi eszközöket egészségének védelme érdekében tudatosan viseli.  A  munkavédelmi és környezetvédelmi szabályokat magára vonatkozóan kötelezőnek tartja. A veszélyes vegyszer hulladékok elkülönített gyűjtését a hatályban lévő hulladékkezelési előírások alapján végzi.  Szem előtt tartja a környezetvédelmi előírásokat, szerves oldószert a laboratórium lefolyó rendszerébe nem önt ki, azt elkülönítve gyűjti.</t>
    </r>
  </si>
  <si>
    <r>
      <t xml:space="preserve">A tananyagelemek és a deszkriptorok projektszemléletű kapcsolódása: 
</t>
    </r>
    <r>
      <rPr>
        <sz val="11"/>
        <rFont val="Franklin Gothic Book"/>
        <family val="2"/>
        <charset val="238"/>
      </rPr>
      <t xml:space="preserve">A tanuló az előírások pontos betartása mellett mintákat érkeztet. A laboratóriumi belső informatikai rendszert alkalmazói szinten ismeri, elkötelezett az abban rögzített adatok pontosságáért. Munkáját gondos önellenőrzés mellett végzi az esetlegesen előforduló hibák kiszűrésének és azonnali javításának érdekében. A kollégája által észlelt hibáért felelősséget vállal és haladéktalanul, legjobb tudása szerint korrigálja azt. </t>
    </r>
  </si>
  <si>
    <r>
      <t xml:space="preserve">A tananyagelemek és a deszkriptorok projektszemléletű kapcsolódása: 
</t>
    </r>
    <r>
      <rPr>
        <sz val="11"/>
        <rFont val="Franklin Gothic Book"/>
        <family val="2"/>
        <charset val="238"/>
      </rPr>
      <t>A tanuló a gyakorlatban a mintaátvételre vonatkozó "hármas szabály" szerint jár el, a beszállító által átadott mintaszállító edény címkéjén és a klinikai vizsgálatkérő lapon  legalább három betegadatot egyeztet össze. Mintát csak az adatok teljes egyezése esetén vesz át. Eltérés esetében az adott klinikával egyeztet, az adatok javítása a beküldő feladata. Belátja, hogy a tévesztés betegek mintájának cseréjét eredményezheti, így nagy jelentőséget tulajdonít a "hármas" szabály betartására. Az adatvédelmi törvény tartalmának ismeretében megóvja a beérkezett érzékeny betegadatokat illetéktelen személyektől.</t>
    </r>
  </si>
  <si>
    <r>
      <t xml:space="preserve">A tananyagelemek és a deszkriptorok projektszemléletű kapcsolódása: 
</t>
    </r>
    <r>
      <rPr>
        <sz val="11"/>
        <rFont val="Franklin Gothic Book"/>
        <family val="2"/>
        <charset val="238"/>
      </rPr>
      <t xml:space="preserve">A tanuló ismeri az adott  szövettani minta indítási protokolljának szakszerű elvégzéséhez szükséges eszközöket. Azokat mindig tisztán, fertőtlenítve, használatra kész állapotban, hiánytalanul előkészíti az orvos keze alá.  Az indítás során az orvos által kért mintával kapcsolatos adatokat feljegyzi, a folyamathoz nagy figyelemmel asszisztál. Használat után az eszközöket megtisztítja, fertőtleníti, használatra kész állapotban tartja. </t>
    </r>
  </si>
  <si>
    <r>
      <t xml:space="preserve">A tananyagelemek és a deszkriptorok projektszemléletű kapcsolódása: 
</t>
    </r>
    <r>
      <rPr>
        <sz val="11"/>
        <rFont val="Franklin Gothic Book"/>
        <family val="2"/>
        <charset val="238"/>
      </rPr>
      <t xml:space="preserve">A tanuló ismeri a fixálószerek és fixálókeverékek tulajdonságait, azok alkalmazási területeit. A minták fixálását a laboratóriumi protokolllnak megfelelően az elvégzendő szövettani vizsgálathoz igazítja, ahhoz a diagnosztikus eredményt legjobban elősegítő, legoptimálisabb szert választja. Észreveszi az esetleges fixálási hibákat, ismeri az alul- és túlrögzítettség jeleit, azok kijavításának módját. Speciális fixálási eljárást végez  elektronmikroszkópos vizsgálatokhoz. Elsajátítja az újabb technikai eljárásnak számító paraffinos sejtblokk technika kivitelezéséhez szükséges folyékony citológiai mintákból nyert alulúszó formalinos fixálást. </t>
    </r>
  </si>
  <si>
    <r>
      <t xml:space="preserve">A tananyagelemek és a deszkriptorok projektszemléletű kapcsolódása: 
</t>
    </r>
    <r>
      <rPr>
        <sz val="11"/>
        <rFont val="Franklin Gothic Book"/>
        <family val="2"/>
        <charset val="238"/>
      </rPr>
      <t xml:space="preserve">A tanuló a laboratóriumi protokolll pontos betartásával végzi a szövettani minták beágyazását és kiágyazását. Ismeri a beágyazó automata működését, annak szoftverét. A beágyazni kívánt minták méretéhez, zsírtartalmához mérten választ beágyazási programot. A kisebb biopsziás mintákat rövidebb programon, a sok zsírt tartalmazó emlőresecatum mintákat hosszabb programon ágyazza be. Ismeri a beágyazási hibákat, a beágyazáshoz használt szerves oldószerek rendszeres cseréjéről gondoskodik, tudatában van a szennyezett reagensekkel történő beágyazás elégtelenségének. A minták kiágyazását nagy odafigyeléssel végzi, megelőzi az esetleges mintacserét. Nagy figyelmet fordít a minták orientálására, a resectios jelölésekre. A hibás kiágyazást felismeri, a mintát  kiolvasztja a paraffinból és azt újra kiágyazza. Elsajátítja a paraffinos sejtblokk technikát és azt újabb módszerként alkalmazza. </t>
    </r>
  </si>
  <si>
    <r>
      <t xml:space="preserve">A tananyagelemek és a deszkriptorok projektszemléletű kapcsolódása: 
</t>
    </r>
    <r>
      <rPr>
        <sz val="11"/>
        <rFont val="Franklin Gothic Book"/>
        <family val="2"/>
        <charset val="238"/>
      </rPr>
      <t>A tanuló ismeri a magas mésztartalmú, dekalcinálni szükséges szövetekre vonatkozó feldolgozási protokollt. Felismeri a paraffinos blokkban lévő, metszési hibát okozó minta magas mésztartalmát a metszetkészítés során. A már előzőleg jól fixált beágyazást megelőzően dekalcinálni kívánt szövetet a minta típusának megfelelően a protokoll szerinti oldatba helyezi, optimális körülményeket biztosít a dekalcinálás folyamatához. A mésztelenítés eredményét rendszeresen ellenőrzi a minta struktúrális károsodását elkerülve. Ha a blokkban lévő, magas mésztartalmú minta a metszetkészítés során erősen kicsorbítja a mikrotom pengét, akkor mésztartalmának csökkentése érdekében felszíni dekalcinálást végez,  a minta keménységét csökkenti,  precíz munkával szakadozottságmentes metszeteket készít. Ismeri az elektromos dekalcináló készülék működését, karbantartását.</t>
    </r>
  </si>
  <si>
    <r>
      <t xml:space="preserve">A tananyagelemek és a deszkriptorok projektszemléletű kapcsolódása: 
</t>
    </r>
    <r>
      <rPr>
        <sz val="11"/>
        <rFont val="Franklin Gothic Book"/>
        <family val="2"/>
        <charset val="238"/>
      </rPr>
      <t>A tanuló paraffinos blokkból rotációs mikrotommal sorozatmetszeteket készít. Ismeri a mikrotom kezelését, beállítását, a blokk horizontális és vertikális orientálásának módját. A munkavédelmi szempontokat figyelembe veszi. A blokk befogóba történő rögzítésekor, kivételekor használja a pengevédőt. Szakadozottság és gyűrődésmentes metszeteket készít, az előforduló metszési hibákat megszünteti. Precíz munkát végez, odafigyel arra, hogy a metszet tárgylemezre felhúzásakor az a megfelelő blokkból származzon. Munkája során a mikrotom tárgyasztalát és a pengét, a metszetterítő vízfürdő felszínét rendszeresen tisztán tartja - a lehúzott metszet más blokkból származó szöveti elemekkel történő kontaminálódásának elkerülése végett.</t>
    </r>
  </si>
  <si>
    <r>
      <t xml:space="preserve">A tananyagelemek és a deszkriptorok projektszemléletű kapcsolódása:
</t>
    </r>
    <r>
      <rPr>
        <sz val="11"/>
        <rFont val="Franklin Gothic Book"/>
        <family val="2"/>
        <charset val="238"/>
      </rPr>
      <t xml:space="preserve">A tanuló ismeri a kriosztát működését, beállítását, igényes fagyasztott metzseteket készít. A fagyasztani kívánt mintát a hűtött kamra aljában elhelyezkedő Peltiel elemen lefagyasztja. A fagyasztást megelőzően a minta felszínéről a nedvességet leitatja, ezáltal elkerüli a minta jégkristályok általi károsodását. Szakadozottságtól, gyűrődéstől mentes metszeteket készít, használja az Anti-Roll System segítségét a megfelelő metszetminőség biztosításához. A kriosztát tárgyasztalát, pengéjét  az egyes minták metszése között megtisztítja, ezzel megelőzi a más betegből származó szöveti elemekkel való szennyezését a lehúzásra kerülő metszetnek. A kamrát minden egyes használat után kitisztítja, fertőtleníti a fertőző veszélyforrások megszüntetetése érdekében. Tudatában van annak, hogy munkavédelmi szempontból a kamratérben lévő alacsony hőmérséklet a kéz ízületeire hosszú távon ártalmas, továbbá a natív minták fertőzés szempontjából magas kockázatot jelentenek a dolgozó egészségére, ezért speciális gumikesztyűben dolgozik. </t>
    </r>
  </si>
  <si>
    <r>
      <t xml:space="preserve">A tananyagelemek és a deszkriptorok projektszemléletű kapcsolódása: 
</t>
    </r>
    <r>
      <rPr>
        <sz val="11"/>
        <rFont val="Franklin Gothic Book"/>
        <family val="2"/>
        <charset val="238"/>
      </rPr>
      <t>A tanuló a projektszemléletű oktatásban szerzett hisztokémiai ismeretei alapján általános szövettani festéseket végez a laboratóriumi protokoll pontos betartásával. A hematoxilin-eozin alapfestést  manuálisan és  szövettani festőautomatával is rutinszerűen végzi. A festőautomata célszoftverét ismeri, festési programot  használ. A festések elméletét, a felhasznált vegyszerek, színezékek tulajdonságait, a várható festési mintázatot jól ismeri. Munkáját  a minőségbiztosítási előírások szerint végzi, a megfestett metszet minőségét fénymikroszkópban ellenőrzi. Használ gumikesztyűt, a vegyszerek kezelésével kapcsolatos munkavédelmi szabályokat betartja. A hatályos környezetvédelmi előírások alapján elkülönítve gyűjti a szerves és a szervetlen veszélyes hulladéknak számító, a festések során elhasznált oldatokat.</t>
    </r>
  </si>
  <si>
    <r>
      <t xml:space="preserve">A tananyagelemek és a deszkriptorok projektszemléletű kapcsolódása: 
</t>
    </r>
    <r>
      <rPr>
        <sz val="11"/>
        <rFont val="Franklin Gothic Book"/>
        <family val="2"/>
        <charset val="238"/>
      </rPr>
      <t xml:space="preserve">A tanuló ismeri a szövetalkotók kimutatására alkalmas hisztokémiai festéseket és reakciókat. Kimutatásukat protokoll szerint végzi, törekszik az egymás utáni lépések pontos betartására. Ismeri a pozitív kontrollok alkalmazásának jelentőségét, egyes szövetalkotók kimutatása során pozitív kontrollokat használ, amelyekkel saját munkájának precizitását monitorozza. Kórszövettani, szövettani, sejttani ismereteit felhasználva a festési eredmények minőségét fénymikroszkópban ellenőrzi, felismeri az esetlegesen előforduló festési hibákat.  A kórszövettani elváltozásokkal kapcsolni tudja a mikroszkópban látott festési mintázatot. Az állandó festési minőség biztosításához tapasztalatai alapján az oldatok elhasználódását figyelemmel kíséri, azokat szükség szerint, rendszeresen újra cseréli. </t>
    </r>
  </si>
  <si>
    <r>
      <t xml:space="preserve">A tananyagelemek és a deszkriptorok projektszemléletű kapcsolódása: 
</t>
    </r>
    <r>
      <rPr>
        <sz val="11"/>
        <rFont val="Franklin Gothic Book"/>
        <family val="2"/>
        <charset val="238"/>
      </rPr>
      <t xml:space="preserve">A tanuló a pH fogalmával kapcsolatos alapos ismerete alapján meg tudja határozni az oldatok kémhatását pH mérő készülékkel. Ismeri a készülék használatát, kalibrációjának módját, minél pontosabb mérési eredményre törekszik. A mérés előtt ismert kémhatású oldattal a készülék megfelelő működését ellenőrzi. A készülék gömbelektródjának tisztán tartását, a referencia elektród oldatának utántöltési módját, az elektród tároló oldat felhasználását ismeri, a műveleteket a készülék használati útmutatója alapján végzi. </t>
    </r>
  </si>
  <si>
    <r>
      <t>A tananyagelemek és a deszkriptorok projektszemléletű kapcsolódása:</t>
    </r>
    <r>
      <rPr>
        <sz val="11"/>
        <rFont val="Franklin Gothic Book"/>
        <family val="2"/>
        <charset val="238"/>
      </rPr>
      <t xml:space="preserve"> 
A tanuló a festési procedúra után a dehidrált metszeteket  manuálisan vagy fedőautomatával lefedi. A manuális fedés során optimális mennyiségű fedőanyagot használ, eltávolítja a fedőlemez alatti légbuborékokat, vigyáz a metszetet borító fedőlemez tisztaságára. Ügyel arra, hogy a metszet derítésére utolsó lépésben használt szerves oldószerrel kompatibilis, elegyedő fedőanyagot válasszon a fedéshez. Ismeri a fedőautomata működését, a fedési cseppszám beállítási lehetőségeit, karbantartását. Fagyasztott metszetből készített zsírfestést követően a metszetet vízből vizes bázisú zselatin-glicerinnel lefedi, szem előtt tartja, hogy ezen esetben tilos a dehidráló sor alkalmazása.</t>
    </r>
  </si>
  <si>
    <r>
      <t xml:space="preserve">A tananyagelemek és a deszkriptorok projektszemléletű kapcsolódása: 
</t>
    </r>
    <r>
      <rPr>
        <sz val="11"/>
        <rFont val="Franklin Gothic Book"/>
        <family val="2"/>
        <charset val="238"/>
      </rPr>
      <t xml:space="preserve">A tanuló ismeri a paraffinos blokkok és szövettani metszetek archiválási protokollját. Fontosnak tartja, hogy az archiválás megfelelő kórszövettani számsorban és betűsorban történjen a későbbi visszakereshetőség érdekében. A tárolóból eltávolított blokk vagy metszet helyére a kikérő személy nevét, a kikérés idejét, a kivett elem adatait tartalmazó cimkét helyez. Az archiválás időtartamára vonatkozó szabályozásokat betartja, blokk és metszet selejtezést csak a határidő letelte után végez. </t>
    </r>
  </si>
  <si>
    <r>
      <t xml:space="preserve">A tananyagelemek és a deszkriptorok projektszemléletű kapcsolódása: 
</t>
    </r>
    <r>
      <rPr>
        <sz val="11"/>
        <rFont val="Franklin Gothic Book"/>
        <family val="2"/>
        <charset val="238"/>
      </rPr>
      <t>A tanuló az elkészült szövettani festés  minőségét fény- vagy polarizációs mikroszkópban ellenőrizni képes. Ismeri a mikroszkópok felépítését, kezelését, kisebb hibaelhárítási feladatait. A mikroszkóp objektív lencséit megóvja a fedőanyag szennyeződéstől, tárgyasztalát folyamatosan tisztán tartja. A fluoreszcens mikroszkóp használatakor ismeri a megvilágítani kívánt fluorokróm gerjesztési hullámhosszát, annak megfelelő fényforrást alkalmaz. Egyes szövetekben felhalmozódó anyagok vizsgálatát polarizált fényben végzi, ellenőrzi a festési protokoll pontos betartásának ellenőrzésére alkalmas pozitív kontroll lemez kettős törését. A kapott festési eredmény elégtelenségének esetében  képes a minőség javítására.</t>
    </r>
  </si>
  <si>
    <r>
      <t>A tananyagelemek és a deszkriptorok projektszemléletű kapcsolódása:</t>
    </r>
    <r>
      <rPr>
        <sz val="11"/>
        <rFont val="Franklin Gothic Book"/>
        <family val="2"/>
        <charset val="238"/>
      </rPr>
      <t xml:space="preserve"> 
A tanuló munkája során  alkalmazza a laboratóriumban érvényes minőségbiztosítási és minőségirányítási előírásokat. Tudatában van annak, hogy standard, megfelelő minőségű munkát csak a szabályok pontos betartása mellett végezhet. </t>
    </r>
  </si>
  <si>
    <t xml:space="preserve">Szövettani vizsgálatra beérkező minta teljes szövetfeldolgozásának elvégzése:  
Vegyen át, érkeztessen  be egy mintát a laboratóriumba! Fixálja a mintát formalinban, ágyazza be automatában paraffinba, készítsen paraffinos blokkot majd metszetet, amelyet manuálisan deparaffináljon, hematoxilin-eozinnal fessen meg! A mintát dehidrálja és kézzel fedje le! Fénymikroszkópban tekintse meg a festés eredményét, azonosítsa be a sejtmagok és a  citoplazmatikus elemek festődését! 
A feladatot egyénileg végezze el gyakorlatvezetői felügyelet mellett!  Alkalmazza eddigi hisztotechnikai, hisztokémiai és fénymikroszkópos tanulmányait, gyakorlati tapasztalatait! A feladat értékelése egyénileg történik, az elkészült metszet közös megtekintése mellett. Az értékelési szempontok közé tartozik a feladat elvégzése alatt  az egyéni védőfelszerelések használata, a veszélyeshulladék kezelés. </t>
  </si>
  <si>
    <t xml:space="preserve">PAS-reakcióhoz oldatok készítése, a kapott metszet manuális megfestése: 
Készítsen a reakcióhoz a laboratóriumban alkalmazott protokollnak megfelelően perjódsav oldatot! Ha a tárgyi feltételek adottak, akkor készítsen manuálisan Schiff reagenst /, ha nem állnak rendelkezésre, akkor gyári, használatra kész reagenst! A reagens kimosásához készítsen kénessavas vizet! Készítsen hematoxilin oldatot magfestéshez /, ha a tárgyi feltételek hiányosak, akkor használjon gyárilag elkészített festékoldatot! A kapott metszeten végezze el a reakciót, majd manuálisan fedje le, mikroszkópban ellenőrizze a festési eredményt! A feladat részét képezi az önállóan festőedényekből összeállított deparaffináló, leszálló alkoholsort tartalmazó rehidráló és a felszálló alkoholsort tartalmazó dehidráló sor elkészítése is. 
A feladatokat teljesen önállóan végezze el! 
A feladat értékelése egyénileg történik - az elkészült metszet közös megtekintése mellett. </t>
  </si>
  <si>
    <r>
      <t>időkeret:</t>
    </r>
    <r>
      <rPr>
        <sz val="11"/>
        <color theme="1"/>
        <rFont val="Franklin Gothic Book"/>
        <family val="2"/>
        <charset val="238"/>
      </rPr>
      <t xml:space="preserve"> 24 óra</t>
    </r>
  </si>
  <si>
    <r>
      <t xml:space="preserve">Kapcsolódó tananyagegységek: 
</t>
    </r>
    <r>
      <rPr>
        <sz val="11"/>
        <color theme="1"/>
        <rFont val="Franklin Gothic Book"/>
        <family val="2"/>
        <charset val="238"/>
      </rPr>
      <t>"B", "C", "D", "E", "G", "H"</t>
    </r>
  </si>
  <si>
    <r>
      <t xml:space="preserve">Kapcsolódó tananyagegységek: 
</t>
    </r>
    <r>
      <rPr>
        <sz val="11"/>
        <color theme="1"/>
        <rFont val="Franklin Gothic Book"/>
        <family val="2"/>
        <charset val="238"/>
      </rPr>
      <t>"A", "E", "D", "G", "H"</t>
    </r>
  </si>
  <si>
    <r>
      <t xml:space="preserve">Kapcsolódó tananyagegységek: 
</t>
    </r>
    <r>
      <rPr>
        <sz val="11"/>
        <color theme="1"/>
        <rFont val="Franklin Gothic Book"/>
        <family val="2"/>
        <charset val="238"/>
      </rPr>
      <t>"A", "B", "C", "D", "F", "G"</t>
    </r>
  </si>
  <si>
    <r>
      <t xml:space="preserve">időkeret: </t>
    </r>
    <r>
      <rPr>
        <sz val="11"/>
        <color theme="1"/>
        <rFont val="Franklin Gothic Book"/>
        <family val="2"/>
        <charset val="238"/>
      </rPr>
      <t>4 óra</t>
    </r>
  </si>
  <si>
    <t>Mikrobiológiai szerológiai reakciókat állít össze, antibiotikum érzékenységi vizsgálatokhoz előkészít, és elkészít: 
A tanuló egyénileg végezze el a feladatot, esetleg kiscsoportosan. A táptalajon kitenyészett kórokozók azonosítására végezze el a megfelelő szerológiai reakciókat. Alkalmazza a tanultakat. A kórokozók azonosításához és vagy differenciál diagnosztikájához milyen szerológiai reakciókat kell elvégezni. Készítsen antibiotikum rezisztencia vizsgálatot is, Tanulmányait felhasználva tudja, mely kórokozók esetén milyen antibiotikum korongokat célszerű elhelyezni. ismernie kell a gyakori rezisztencia típusokat, gyakorlatban alkalmaznia kell  a táptalajokról, szerológiai reakciókról, antibiotikumokról, rezisztencia mechanizmusokról tanultakat. A gyakorlat során alkalmazza a biológiai minták potenciális fertőzésforrásként való kezelését, és a veszélyes hulladékok rá vonatkozó kezelését, tárolását, munkája során a kommunikációjába figyeljen a szakszavak, speciális kifejezések használatára.</t>
  </si>
  <si>
    <r>
      <t xml:space="preserve">Kapcsolódó tananyagegységek: 
</t>
    </r>
    <r>
      <rPr>
        <sz val="11"/>
        <color theme="1"/>
        <rFont val="Franklin Gothic Book"/>
        <family val="2"/>
        <charset val="238"/>
      </rPr>
      <t>"B", "C", "D", "G"</t>
    </r>
  </si>
  <si>
    <r>
      <t xml:space="preserve">időkeret: </t>
    </r>
    <r>
      <rPr>
        <sz val="11"/>
        <color theme="1"/>
        <rFont val="Franklin Gothic Book"/>
        <family val="2"/>
        <charset val="238"/>
      </rPr>
      <t>3 óra</t>
    </r>
  </si>
  <si>
    <t xml:space="preserve">Kontroll mérés, páciens minták mérése, mérési eredmények technikai validálása, fogyóanyagpótlás: 
A feladatot egyénileg kell megoldani gyakorlatvezető felügyelete mellett. Készüljön elő kontroll minta méréséhez, ellenőrizze a reagens, mosóoldat, cupok, hegyek egyéb fogyó agyak mennyiségét, ha kell (az analizátorok ezt nyilvántartják, tudnia kell, hol találja). A kontroll mintát helyezze a megfelelő/mérő pozícióba, indítsa el a mérést, a kapott eredményt értékelje, (ha nem megfelelő, mi a teendő) Mindenkinek tudnia kell az analizátorok kezelésénél a fogyóanyag nyilvántartás menü kezelését Kontroll minta megfelelőségénél alkalmazni kell a Westgard szabályokat és a saját minőségirányítási dokumentumaiban szereplő elfogadhatósági kritériumokat. Kontroll megfelelőség esetén mérjen páciens mintákat, értékelje referencia tartományhoz viszonyítva, figyeljen a preanalitikai tényezőkre (hemolízis lipémia icterus) és ennek megfelelően végezze el a technikai validálást. Alkalmazza a pereanalitikai hibákra vonatkozóan tanultakat, A gyakorlat során alkalmazza a biológiai minták potenciális fertőzésforrásként való kezelését, és a veszélyes hulladékok rá vonatkozó kezelését, tárolását, munkája során a kommunikációjába figyeljen a szakszavak, speciális kifejezések használatára. </t>
  </si>
  <si>
    <r>
      <t xml:space="preserve">Kapcsolódó tananyagegységek: 
</t>
    </r>
    <r>
      <rPr>
        <sz val="11"/>
        <color theme="1"/>
        <rFont val="Franklin Gothic Book"/>
        <family val="2"/>
        <charset val="238"/>
      </rPr>
      <t>"A", "C", "G"</t>
    </r>
  </si>
  <si>
    <t>Beérkező minták minőségének ellenőrzése, nem megfelelő minta esetén teendők: 
A feladatot egyénileg kell megoldani, mindenki kapjon legalább 5-5 vizsgálatkérő lapot amelyekből legyen legalább egy hiányosan kitöltött (hiányozzon beküldő azonosító, orvosi pecsét). Egy, a kérőlapon kért vizsgálat az érkezett mintából nem végezhető el és/vagy alvadékot tartalmazó minta. Mindenki alkalmazza a tanultakat a szabályos vizsgálatkérőlap kitöltésével, a minták címkézésével kapcsolatosan is. Fel kell tudnia tárni a hiányosságot, tudni kell, mely paraméterek milyen mintatípusból mérhetők és alvadékos minta mikor nem használható? Ha egy minta nem megfelelő csőbe érkezik, mi a teendő?  Mi a teendő alvadékos minta esetén? Hova kell ezt az eltérést dokumentálni (online felület, minőségirányítási dokumentum)? Kit kell értesíteni? Kinek van joga az osztállyal a hiányosságot/nem megfelelőséget megbeszélni? A kérdéseket csoportosan válaszolják meg, demonstráljanak egy konzultációt a beküldő felé, és rögzítsék a hibát a minőségirányítási protokollnak megfelelően.</t>
  </si>
  <si>
    <t xml:space="preserve">Szakirányú oktatás összes óraszáma: </t>
  </si>
  <si>
    <r>
      <t xml:space="preserve">A tananyagelemek és a deszkriptorok projektszemléletű kapcsolódása: 
</t>
    </r>
    <r>
      <rPr>
        <sz val="11"/>
        <rFont val="Franklin Gothic Book"/>
        <family val="2"/>
        <charset val="238"/>
      </rPr>
      <t>A tanuló ismeri a minőségirányí</t>
    </r>
    <r>
      <rPr>
        <sz val="11"/>
        <color theme="1"/>
        <rFont val="Franklin Gothic Book"/>
        <family val="2"/>
        <charset val="238"/>
      </rPr>
      <t>tási dokumentumok azon részét, mely a munkájára és munkakörnyezetére vonatkozóan tartalmazza a munkavédelmi, tűzvédelmi és egészségvédelmi eszközök listáját. A mindennapi munkája során használja az egyéni védőfelszereléseket, betartja a balesetvédelmi és tűzvédelmi előírásokat, tudja a tűzvédelmi eszközök elhelyezését és használatát.</t>
    </r>
  </si>
  <si>
    <t>Sav-bázis háztartás diagnosztikája</t>
  </si>
  <si>
    <t>Vas anyagcsere, szérum réz, vitaminok, nyomelemek, metanefrinek és a szerotonin metabolitok, homocisztein diagnosztikája</t>
  </si>
  <si>
    <t>Likvor (Liquor), vizelet, széklet vizsgálata, Point of Care Testing diagnosztikája</t>
  </si>
  <si>
    <t>Lipidek és lipoproteinek, ammónia, tejsav, foszfát, lítium, gyomornedv vizsgálata.</t>
  </si>
  <si>
    <t>Szív és keringési rendszer vizsgálata</t>
  </si>
  <si>
    <t>Vese működését jellemző paraméterek</t>
  </si>
  <si>
    <t>Máj működését jellemző paraméterek</t>
  </si>
  <si>
    <t>Szénhidrát metabolizmus glikált proteinek</t>
  </si>
  <si>
    <t>Klinikai kémiai diagnosztika</t>
  </si>
  <si>
    <t>Fogászati fertőzések diagnosztikája</t>
  </si>
  <si>
    <t>Hasűri infekciók diagnosztikája</t>
  </si>
  <si>
    <t>Csökkent védekezőképességű betegek infekcióinak diagnosztikája</t>
  </si>
  <si>
    <t>Szepszis diagnosztikája</t>
  </si>
  <si>
    <t>Szexuális úton terjedő betegségek diagnosztikája</t>
  </si>
  <si>
    <t>Bőr izomzat, és a vázrendszer fertőzésének diagnosztikája</t>
  </si>
  <si>
    <t>Központi idegrendszeri fertőzések diagnosztikája</t>
  </si>
  <si>
    <t>Enterális kórképek diagnosztikája</t>
  </si>
  <si>
    <t>Húgyúti fertőzések diagnosztikája</t>
  </si>
  <si>
    <t>Légúti fertőzések diagnosztikája</t>
  </si>
  <si>
    <t>Mikrobiológiai diagnosztika</t>
  </si>
  <si>
    <t>Fibrinolízis vizsgálata és az akut DIC diagnosztikája</t>
  </si>
  <si>
    <t>Orális antikoaguláns terápia monitorozása és a véralvadás celluláris rendszerének vizsgálata.</t>
  </si>
  <si>
    <t>Az antofoszfolipid szindróma és a thrombophilia kivizsgálása laboratóriumi diagnosztikával.</t>
  </si>
  <si>
    <t>Hemosztázis diagnosztika alapjai, a humorális rendszer alvadási tesztjei és az alvadási faktorok meghatározása</t>
  </si>
  <si>
    <t>Hemosztázis diagnosztika</t>
  </si>
  <si>
    <t>Preparatív transzfuziológia</t>
  </si>
  <si>
    <t>Vércsoport szerológiai alapfogalmak és technikák</t>
  </si>
  <si>
    <t>Akut és krónikus leukémiák</t>
  </si>
  <si>
    <t>Hematológiai diagnosztika alapjai és sejtszámolás (fvs, vvt, thr) módszerei, vörösvérsejt és trombocita képződés rendellenességei</t>
  </si>
  <si>
    <t>Hematológia és transzfuziológiai diagnosztika</t>
  </si>
  <si>
    <t>Helyszín-, eszközismereti és méréstechnikai alapok</t>
  </si>
  <si>
    <t>Diagnosztikai alapok</t>
  </si>
  <si>
    <t>Betartja a munkavédelmi és tűzvédelmi utasításokban és a biológiai biztonságra vonatkozó utasításokban foglaltakat.</t>
  </si>
  <si>
    <t>Elkötelezett a munka-, tűz- és egészségvédelmi szabályok betartása iránt.</t>
  </si>
  <si>
    <t>Ismeri a szakterületéhez kapcsolódó munka- és tűzvédelmi, biztonságtechnikai területek elvárásait, követelményeit, a környezetvédelem és a biológiai biztonságra vonatkozó folyamatok alapvető törvényszerűségeit.</t>
  </si>
  <si>
    <t>Munkavégzéséhez kapcsolódó személyes munkavédelmi eszközöket használ, valamint tűzvédelmi és egészségvédelmi eszközöket kezel.</t>
  </si>
  <si>
    <t>"G" Munka-, tűz- és balesetvédelem a klinikai laboratóriumban (20. sor)</t>
  </si>
  <si>
    <r>
      <t xml:space="preserve">A tananyagelemek és a deszkriptorok projektszemléletű kapcsolódása: 
</t>
    </r>
    <r>
      <rPr>
        <sz val="11"/>
        <rFont val="Franklin Gothic Book"/>
        <family val="2"/>
        <charset val="238"/>
      </rPr>
      <t>A tanuló alkalmazza  a beteg numerikus és szöveges eredményeinek rögzítési protokollját a dokumentációs rendszerben, ismeri az online v</t>
    </r>
    <r>
      <rPr>
        <sz val="11"/>
        <color theme="1"/>
        <rFont val="Franklin Gothic Book"/>
        <family val="2"/>
        <charset val="238"/>
      </rPr>
      <t>agy manuális eredmények rögzítésének menetére vonatkozó előírásokat. Tudja a rá vonatkozó protokollok tárolási helyét, ismeri az intézeti informatikai rendszerek kezelését. Betartja a jelszavakra vonatkozó titoktartási utasításokat. Ismeri a titoktartási előírásokat a betegadatokra vonatkozóan is, a folyamat során alkalmazza a szakmai szavak használatára vonatkozó előírásokat.</t>
    </r>
  </si>
  <si>
    <t>Mintavétel, mintakezelés és minőségbiztosítás az orvosdiagnosztikai laboratóriumban</t>
  </si>
  <si>
    <t>Utasítás alapján az előre elkészített formaszöveget (megbeszélt eredményeket) leletbe emel, szöveget manuálisan rögzít. Képes saját hibáját felismerni és azokat javítani. Felelősséget vállal az általa elkészített dokumentumok megfelelőségéért.</t>
  </si>
  <si>
    <t>Elkötelezett munkájával kapcsolatos új programok megtanulása iránt.</t>
  </si>
  <si>
    <t>Felhasználói szinten ismeri a protokollokat, munkafolyamat utasításokat, készülék kézikönyveket tartalmazó online felületeket. Felhasználói szinten tudja a protokollok elkészítésének folyamatát. Tudja az eredmények online rögzítési (formaszöveg dokumentumba, leletbe beemelés) menetét és kézzel történő egyedi szöveg rögzítésének folyamatát.</t>
  </si>
  <si>
    <t>Laboratóriumi informatikai rendszereket kezel, dokumentumokat ír (leletek). Protokollokat keres és letölt, majd nyomtat, információkat gyűjt és olvas.</t>
  </si>
  <si>
    <t>"C" Minőségbiztosítás és betegdokumentáció a klinikai laboratóriumban (9; 13; 15; 19. sor)</t>
  </si>
  <si>
    <r>
      <t xml:space="preserve">A tananyagelemek és a deszkriptorok projektszemléletű kapcsolódása: 
</t>
    </r>
    <r>
      <rPr>
        <sz val="11"/>
        <rFont val="Franklin Gothic Book"/>
        <family val="2"/>
        <charset val="238"/>
      </rPr>
      <t>A tanuló alkalmazza a projektszemléletű oktatás során a mikróbák azonosításáról tanultakat. Ismeri a szerológiai reakciók kivitelezési protokollját, tudja, mely kórokozó azon</t>
    </r>
    <r>
      <rPr>
        <sz val="11"/>
        <color theme="1"/>
        <rFont val="Franklin Gothic Book"/>
        <family val="2"/>
        <charset val="238"/>
      </rPr>
      <t xml:space="preserve">osításához mely szerológia reakció alkalmazható, ismeri a antibiotikum érzékenység/rezisztencia fogalmakat. Elsajátította az antibiotikumok hatásmechanizmusát és kórokozókra gyakorolt hatását, ezeket a mindennapi munkafolyamatokba beépíti. Munkáját kellő körültekintéssel végzi, használja az egyéni védőfelszereléseket és alkalmazza a veszélyes hulladék kezelési és tárolási protokollokat. </t>
    </r>
  </si>
  <si>
    <t>Utasítás alapján a megfelelő telepből végzi el a szerológiai reakciókat és antibiotikum érzékenységi vizsgálatokat. Felelősséget vállal az általa elvégzett szerológiai és antibiotikum érzékenységi reakciókért.</t>
  </si>
  <si>
    <t>Elkötelezett a szerológiai reakciók és antibiotikum érzékenységi vizsgálatok precíz, pontos kivitelezéséért. Szem előtt tartja és betartja a környezetvédelmi előírásokat.</t>
  </si>
  <si>
    <t>Felhasználói szinten ismeri a kémiai, biokémiai és mikrobiológiai folyamatok alapvető törvényszerűségeit és az ezekre épülő vizsgálati módszereket. Ismeri a mikrobiológiai szerológiai reakciók elkészítésének menetét. Tudja az antibiotikum érzékenységi tesztek kivitelezési folyamatát.</t>
  </si>
  <si>
    <t>Mikrobiológiai szerológiai reakciókat állít össze, antibiotikum érzékenységi vizsgálatokhoz előkészít, és elkészíti azokat.</t>
  </si>
  <si>
    <t>"F" Munkafolyamatok mikrobiológiai mintákkal (17; 18. sor)</t>
  </si>
  <si>
    <r>
      <t xml:space="preserve">A tananyagelemek és a deszkriptorok projektszemléletű kapcsolódása: 
</t>
    </r>
    <r>
      <rPr>
        <sz val="11"/>
        <rFont val="Franklin Gothic Book"/>
        <family val="2"/>
        <charset val="238"/>
      </rPr>
      <t>A tanuló alkalmazza a mikrobiológiai mintatípusokra és azok megfelelőségére vonatkozó előírásokat. A beérkező minták minőségét/</t>
    </r>
    <r>
      <rPr>
        <sz val="11"/>
        <color theme="1"/>
        <rFont val="Franklin Gothic Book"/>
        <family val="2"/>
        <charset val="238"/>
      </rPr>
      <t>megfelelőségét ellenőrzi. A vizsgálatkérésnek megfelelően feldolgozza a mintákat (táptalajra szélesztés, médiumba dúsítás, Gram festés stb.), a kinőtt telepeket további azonosításra előkészíti. Munkáját kellő körültekintéssel végzi, használja az egyéni védőfelszereléseket és alkalmazza a veszélyes hulladék kezelési és tárolási protokollokat.</t>
    </r>
  </si>
  <si>
    <t>Önállóan végzi a minták előkészítését és feldolgozását. A baktériumok azonosításában utasítás alapján jár el.</t>
  </si>
  <si>
    <t>Érdeklődik a szakterülettel összefüggő új ismeretek, módszerek és eszközök iránt. Törekszik a folyamatos önképzésre, önfejlesztésre, továbbképzésre a saját tudásának magasabb szintre emelése érdekében.</t>
  </si>
  <si>
    <t>Részletesen ismeri a mikrobiológiai minták előkészítésének folyamatát. Tudja a mikrobiológia diagnosztikában a megfelelő eszközhasználat menetét és a szabályos előkészítését. Behatóan ismeri a mikrobiológiai vizsgálatok kapcsán elvégzendő minta feldolgozási (direkt: natív és festett kenetek, mikroszkópos vizsgálata kórokozó tenyésztések, indirekt: immunválasz és egyéb reakciók), mintatovábbítási feladatokat. Alkalmazói szinten ismeri a minta értékelési protokollokat.</t>
  </si>
  <si>
    <t>Beérkezett mikrobiológiai vizsgálati (vér, vizelet, széklet, váladék) mintákat előkészít, feldolgoza vizsgálat irányának megfelelően, majd a telepekkel benőtt táptalajokat a baktériumok azonosításához előkészíti.</t>
  </si>
  <si>
    <r>
      <t xml:space="preserve">A tananyagelemek és a deszkriptorok projektszemléletű kapcsolódása: 
</t>
    </r>
    <r>
      <rPr>
        <sz val="11"/>
        <rFont val="Franklin Gothic Book"/>
        <family val="2"/>
        <charset val="238"/>
      </rPr>
      <t>A tanuló a beérkező</t>
    </r>
    <r>
      <rPr>
        <sz val="11"/>
        <color theme="1"/>
        <rFont val="Franklin Gothic Book"/>
        <family val="2"/>
        <charset val="238"/>
      </rPr>
      <t xml:space="preserve"> minták minőségét a tanultaknak megfelelően ellenőrzi, elkészíti a DNS, RNS extrahálását, ellenőrzi megfelelőséget (koncentráció, tisztaság), majd elvégzi a PCR reakciót. Eltérések azonosításához alkalmazza a megfelelő detektálási eljárásokat (gél elektroforézis, szekvenálás, fragmentanalízist, stb.), ezeket dokumentálja. </t>
    </r>
  </si>
  <si>
    <t>Általános laboratóriumi ismeretek és laboratóriumi automatizáció</t>
  </si>
  <si>
    <t>Molekuláris biológia</t>
  </si>
  <si>
    <t>Laboratóriumi alapok</t>
  </si>
  <si>
    <t>Önállóan DNS-t és RNS-t izolál, PCR terméket ellenőriz, és dokumentál. Útmutatással PCR reakciót összeállít. Betartja a kontaminációmentes munkavégzés folyamatát.</t>
  </si>
  <si>
    <t>Elkötelezett a kontaminációmentes munkavégzés iránt.</t>
  </si>
  <si>
    <t>Ismeri a DNS, RNS izolálás lépéseit. Tudja a PCR mix készítés menetét és az eredmények dokumentálásának folyamatát.</t>
  </si>
  <si>
    <t>DNS-t és RNS-t izolál, PCR mixet összeállít, PCR készüléket használ, elektroforézis készülékeket üzemeltet, géldokumentációs rendszert használ.</t>
  </si>
  <si>
    <t>"E" Molekuláris genetikai és onkológiai munkafolyamatok  a kémiai laboratóriumban (16. sor)</t>
  </si>
  <si>
    <r>
      <t xml:space="preserve">A tananyagelemek és a deszkriptorok projektszemléletű kapcsolódása: 
</t>
    </r>
    <r>
      <rPr>
        <sz val="11"/>
        <rFont val="Franklin Gothic Book"/>
        <family val="2"/>
        <charset val="238"/>
      </rPr>
      <t>A tanuló alkalmazza a dokumentációs rendszerben a betegadatok rögzítésének protokollját, ismeri az online, vagy manuális eredménye</t>
    </r>
    <r>
      <rPr>
        <sz val="11"/>
        <color theme="1"/>
        <rFont val="Franklin Gothic Book"/>
        <family val="2"/>
        <charset val="238"/>
      </rPr>
      <t>k rögzítésére vonatkozó előírásokat. Ismeri a titoktartási előírásokat a betegadatokra vonatkozóan. A folyamat során alkalmazza a szakmai szavak használatára vonatkozó előírásokat.</t>
    </r>
  </si>
  <si>
    <t>Betartja a betegek anonimitására vonatkozó szabályokat. Felelősséget vállal az általa elvégzett vizsgálatkérések rögzítésért és eredmények dokumentálásáért.</t>
  </si>
  <si>
    <t>Nyitott az új információk befogadása iránt.</t>
  </si>
  <si>
    <t>Felhasználói szinten ismeri a betegdokumentációs rendszer rendszerüzeneteit.</t>
  </si>
  <si>
    <t>Napi munkája során betegdokumentációs rendszert használ és rendszerüzenetet kezel.</t>
  </si>
  <si>
    <r>
      <t xml:space="preserve">A tananyagelemek és a deszkriptorok projektszemléletű kapcsolódása: 
</t>
    </r>
    <r>
      <rPr>
        <sz val="11"/>
        <rFont val="Franklin Gothic Book"/>
        <family val="2"/>
        <charset val="238"/>
      </rPr>
      <t>A tanuló értelmezi és megoldja az analizátorok kommunikációs üzeneteit, elkülöníti a folyamatos munkavégzést biztosító és a hibát jelző ü</t>
    </r>
    <r>
      <rPr>
        <sz val="11"/>
        <color theme="1"/>
        <rFont val="Franklin Gothic Book"/>
        <family val="2"/>
        <charset val="238"/>
      </rPr>
      <t>zeneteket, ezeket kellő körültekintéssel és gyorsasággal megoldja.</t>
    </r>
  </si>
  <si>
    <t>A kommunikációs üzenetek megoldása kapcsán döntéseket hoz és felelősséget vállal.</t>
  </si>
  <si>
    <t>Értékként tekint a folyamatos önképzésre, önfejlesztésre, továbbképzésre a saját tudásának magasabb szintre emelése érdekében.</t>
  </si>
  <si>
    <t>Részletesen ismeri a készülékek működését. Alkalmazói szinten ismeri a készülékek kommunikációs üzeneteit, tudja a hibaüzenetek esetén végzendő teendőket.</t>
  </si>
  <si>
    <t>Elemzi és megoldja a diagnosztikában használatos analizátorok kommunikációs üzeneteit.</t>
  </si>
  <si>
    <t>"D" Fogyóanyagpótlás karbantartás a kémiai laboratóriumban (10; 11; 12; 14. sor)</t>
  </si>
  <si>
    <r>
      <t xml:space="preserve">A tananyagelemek és a deszkriptorok projektszemléletű kapcsolódása: 
</t>
    </r>
    <r>
      <rPr>
        <sz val="11"/>
        <rFont val="Franklin Gothic Book"/>
        <family val="2"/>
        <charset val="238"/>
      </rPr>
      <t>A tanuló ismeri a m</t>
    </r>
    <r>
      <rPr>
        <sz val="11"/>
        <color theme="1"/>
        <rFont val="Franklin Gothic Book"/>
        <family val="2"/>
        <charset val="238"/>
      </rPr>
      <t>inőségirányítási dokumentumok tárolásának helyét elektronikus és papír formátumban. A mindennapos használatban lévő dokumentumokat ismeri és alkalmazza, az új dokumentumokat tudja hogyan, hol kell keresni.</t>
    </r>
  </si>
  <si>
    <t>Klinikai laboratóriumi diagnosztikai alapismeretek</t>
  </si>
  <si>
    <t>Ismeri a minőségbiztosítás rá vonatkozó előírásait. Tudja a minta minőségellenőrzési, mérési folyamataira vonatkozó protokollokat.</t>
  </si>
  <si>
    <t>Laboratóriumi minőségbiztosítási előírásokat alkalmaz.</t>
  </si>
  <si>
    <r>
      <t xml:space="preserve">A tananyagelemek és a deszkriptorok projektszemléletű kapcsolódása: 
</t>
    </r>
    <r>
      <rPr>
        <sz val="11"/>
        <color theme="1"/>
        <rFont val="Franklin Gothic Book"/>
        <family val="2"/>
        <charset val="238"/>
      </rPr>
      <t xml:space="preserve">A </t>
    </r>
    <r>
      <rPr>
        <sz val="11"/>
        <rFont val="Franklin Gothic Book"/>
        <family val="2"/>
        <charset val="238"/>
      </rPr>
      <t>tanuló a laboratórium napi működéséhez szükséges oldatok elkészítését ismeri, tudja a kívánt koncentrációjú saját és/vagy gyári oldatok</t>
    </r>
    <r>
      <rPr>
        <sz val="11"/>
        <color theme="1"/>
        <rFont val="Franklin Gothic Book"/>
        <family val="2"/>
        <charset val="238"/>
      </rPr>
      <t xml:space="preserve"> elkészítését. Ki tudja számolni a pontos koncentrációt, és ismeri, mely komponensekből milyen arányban kell kimérni a kívánt koncentráció eléréséhez. Ismeri a tömeg-, térfogatmérés és oldatkészítés pontos protokollját. A gyári oldatok elkészítésére vonatkozó előírásokat ismeri és pontosan betartja, alkalmazza a munkafolyamat során a vegyszerek kezelésével kapcsolatos tudnivalókat. Ismeri az analizátorok reagensekre vonatkozó kommunikációs üzeneteit, azokat figyelembevéve illeszti az oldatokat a készülékbe. A munkafolyamatokat precízen kivitelezi. Betartja a munkavédelmi szabályokat és biztonsági előírásokat, különös tekintettel a laboratóriumi folyamatok veszélyeire.</t>
    </r>
  </si>
  <si>
    <t>Betartja a reagens készítési leírásokat. Betartja a reagens minőségének megfelelőségére vonatkozó előírásokat. Felelős a folyamatos reagens utánpótlásért.</t>
  </si>
  <si>
    <t>Minőségorientált az oldatkészítésben.</t>
  </si>
  <si>
    <t>Tudja a reagenskészítési protokollokat. Részletesen ismeri az analizátorok működésének folyamatát.</t>
  </si>
  <si>
    <t>A reagenskészítési protokollok alapján oldatokat készít és azokat az analizátorokba illeszti.</t>
  </si>
  <si>
    <r>
      <t xml:space="preserve">A tananyagelemek és a deszkriptorok projektszemléletű kapcsolódása: 
</t>
    </r>
    <r>
      <rPr>
        <sz val="11"/>
        <rFont val="Franklin Gothic Book"/>
        <family val="2"/>
        <charset val="238"/>
      </rPr>
      <t>A tanuló ismeri a munkafolya</t>
    </r>
    <r>
      <rPr>
        <sz val="11"/>
        <color theme="1"/>
        <rFont val="Franklin Gothic Book"/>
        <family val="2"/>
        <charset val="238"/>
      </rPr>
      <t>matokhoz szükséges fogyóanyagokat, ezeket mérőállomásonként/munkafolyamatonként rendezi és a fogyásnak megfelően a kívánt mennyiséget naprakész/folyamatosan pótolja.</t>
    </r>
  </si>
  <si>
    <t>Önállóan vezeti az aktuális fogyóanyag nyilvántartást. Önállóan, az igénynek megfelelően sterilizálja is a fogyóanyagokat.</t>
  </si>
  <si>
    <t>Kész munkatársaival a napi munkafolyamatokat egyeztetni. A fogyóanyag készletet figyelemmel kíséri.</t>
  </si>
  <si>
    <t>Felsorolja a diagnosztikában használatos fogyóanyagokat. Részletesen ismeri a nyilvántartás folyamatát. Részletesen ismeri a fogyóanyagokat, tudja a munkaállomások fogyóanyag igényét.</t>
  </si>
  <si>
    <t>Nyilvántart, és a fogyásnak megfelelően pótol (sterilizál is) aktuális fogyóanyag készletet (cup, tip, cső, egyéb egyszerhasználatos eszközök, reagens) a munkaállomásokon</t>
  </si>
  <si>
    <r>
      <t xml:space="preserve">A tananyagelemek és a deszkriptorok projektszemléletű kapcsolódása: 
</t>
    </r>
    <r>
      <rPr>
        <sz val="11"/>
        <rFont val="Franklin Gothic Book"/>
        <family val="2"/>
        <charset val="238"/>
      </rPr>
      <t>A tanuló ismeri és a mindennapi gyakorlatban elvégzi az analizátorok karbantartását, tudja a heti, havi és időszakos karbantartási feladatokat. Ismeri az analizátorok kommunikációs üzeneteit és elvégzi az üzenetben elvártakat (fogyóanyag pótlás, karbantartás stb.). Alkalmazza a minőségirányítási protokollokban leírtakat. Az analizátorok biológiai mintákkal érintkeznek, ezért ennek megfelelően végzi a feladatát, a biológiai minták potenciális fertőzésforrásként való kezelését. Tudja a veszélyes hulladékok ezen munkafolyamatra vonatkozó kezelését/tárolását. Munkája során a kommunikációjába beilleszti a szakszavak, speciális kifejezések használatát.</t>
    </r>
  </si>
  <si>
    <t>Az analizátorok karbantartásáért felelősséget vállal.</t>
  </si>
  <si>
    <t>Belátja a karbantartás jelentőségét.</t>
  </si>
  <si>
    <t>Alkalmazói szinten ismeri az analizátorok működését, felépítését, a karbantartási protokollját.</t>
  </si>
  <si>
    <t>Analizátorok karbantartását végzi naponta és időszakosan.</t>
  </si>
  <si>
    <r>
      <t xml:space="preserve">A tananyagelemek és a deszkriptorok projektszemléletű kapcsolódása: 
</t>
    </r>
    <r>
      <rPr>
        <sz val="11"/>
        <rFont val="Franklin Gothic Book"/>
        <family val="2"/>
        <charset val="238"/>
      </rPr>
      <t xml:space="preserve">A tanuló elvégzi a </t>
    </r>
    <r>
      <rPr>
        <sz val="11"/>
        <color theme="1"/>
        <rFont val="Franklin Gothic Book"/>
        <family val="2"/>
        <charset val="238"/>
      </rPr>
      <t>mérési eredmények technikai validálását. Alkalmazza az eredmények megfelelőségéről (méréstechnikai és biológiai/terápiai tartomány), az analizátorok kezelésére vonatkozó tanultakat. Tudja a megfelelő mérési protokollokat, az eredmények megfelelőségére vonatkozó minőségirányítási protokollokat. Elsajátítja az informatikai rendszer kezelését. Ismeri az informatikai rendszer kommunikációs üzeneteit, munkája során a kommunikációjába beilleszti a szakszavak, speciális kifejezések használatát.</t>
    </r>
  </si>
  <si>
    <t>Klinikai laboratóriumi mérési alapfogalmak</t>
  </si>
  <si>
    <t>Betartja a kontroll elfogadhatósági szabályokat. Betartja az eredmények elfogadhatóságára vonatkozó szabályokat. Betartja a betegek anonimitására vonatkozó szabályokat.</t>
  </si>
  <si>
    <t>Értékként tekint az eredmények technikai validálásának pontos és precíz végzésére.</t>
  </si>
  <si>
    <t>Ismeri a készülékkezelési utasításokat. Felhasználói szinten tudja a kontroll értékelési szabályokat. Felhasználói szinten ismeri az eredmények elfogadhatóságát. Alkalmazói szinten ismeri a laboratóriumi informatikai rendszer használatának módját.</t>
  </si>
  <si>
    <t>Vizsgálati eredmények technikai validálását végzi az elfogadhatósági kritériumok alapján. Laboratóriumi informatikai rendszerbe eredményeket online küld, vagy manuálisan rögzít. Minta minőségellenőrzési protokollokat használ.</t>
  </si>
  <si>
    <r>
      <t xml:space="preserve">A tananyagelemek és a deszkriptorok projektszemléletű kapcsolódása: 
</t>
    </r>
    <r>
      <rPr>
        <sz val="11"/>
        <rFont val="Franklin Gothic Book"/>
        <family val="2"/>
        <charset val="238"/>
      </rPr>
      <t>A tanuló elvégzi a vizs</t>
    </r>
    <r>
      <rPr>
        <sz val="11"/>
        <color theme="1"/>
        <rFont val="Franklin Gothic Book"/>
        <family val="2"/>
        <charset val="238"/>
      </rPr>
      <t>gálatkérésnek megfelelően a kenetek festését és a festés megfelelőségének ellenőrzését, alkalmazza szabályos kenetfestésről tanultakat, tudja a festési protokollokat, az eredmények megfelelőségére vonatkozó minőségirányítási protokollokat. Ismeri  a mikroszkópok kezelésére vonatkozó utasításokat. A mindennapi gyakorlatban alkalmazza a biológiai minták potenciális fertőzésforrásként való kezelését, tudja a veszélyes hulladékok rá vonatkozó kezelését, tárolását. Munkája során a kommunikációjába beilleszti a szakszavak, speciális kifejezések használatát.</t>
    </r>
  </si>
  <si>
    <t>Betartja a kenetkészítés és festés folyamatleírásában szereplő ajánlásokat.</t>
  </si>
  <si>
    <t>Elkötelezett a kenetkészítés és festés precíz, pontos kivitelezéséért.</t>
  </si>
  <si>
    <t>Részletesen ismeri a kenetkészítési és kenetfestési protokollokat.</t>
  </si>
  <si>
    <t>Kenetet készít (vér, váladékok) és fest a mikroszkópos vizsgálatra kijelölt mintákból.</t>
  </si>
  <si>
    <t>"B" Mérési folyamatok a klinikai laboratóriumban (4; 5; 6; 7; 8. sor)</t>
  </si>
  <si>
    <r>
      <t xml:space="preserve">A tananyagelemek és a deszkriptorok projektszemléletű kapcsolódása: 
</t>
    </r>
    <r>
      <rPr>
        <sz val="11"/>
        <rFont val="Franklin Gothic Book"/>
        <family val="2"/>
        <charset val="238"/>
      </rPr>
      <t>A tanuló elvégzi a beérkező mintákból a projekszemléletű oktatásban tanultaknak megfelelően automatával vagy manuálisan a véralvadási vizsgálatokat, meghatározza a véralvadás folyamatában mére</t>
    </r>
    <r>
      <rPr>
        <sz val="11"/>
        <color theme="1"/>
        <rFont val="Franklin Gothic Book"/>
        <family val="2"/>
        <charset val="238"/>
      </rPr>
      <t>ndő faktorszinteket, alkalmazza az analizátorok kezelésére vonatkozó tanultakat. Tudja a megfelelő mérési protokollokat, az eredmények megfelelőségére vonatkozó minőségirányítási protokollokat. A mindennapi gyakorlatban alkalmazza a biológiai minták potenciális fertőzésforrásként való kezelését, tudja a veszélyes hulladékok rá vonatkozó kezelését, tárolását. Munkája során a kommunikációjába beilleszti a szakszavak, speciális kifejezések használatát.</t>
    </r>
  </si>
  <si>
    <t>A kontroll eredmények értékelését önállóan végzi. Az analitok mérését részben önállóan végzi. Részben önállóan eredményeket rögzít medikai informatikai rendszerben. Felügyeli a kontroll mérési eredmények megfelelőségét.</t>
  </si>
  <si>
    <t>Kritikusan szemléli az eredmények megfelelőségét. Törekszik gyors eredményközlésre. Érdeklődik a szakterülettel összefüggő új ismeretek, módszerek és eszközök iránt. Fontosnak tartja a környezetvédelmi előírások betartását.</t>
  </si>
  <si>
    <t>Részletesen ismeri a (teljes vér, szérum, plazma egyéb) minták mérésének menetét. Ismeri az analizátorok (POCT is) működésének folyamatát. Tudja a minták minőségi megfelelőségi kritériumait. Tudja az eredmények elfogadhatóságának kritériumait. Ismeri az eredmények interpretálásának módjait.</t>
  </si>
  <si>
    <t>Véralvadás humorális és celluláris tesztjeit méri, faktorszinteket határoz meg, vérzékenységi teszteket készít, trombolízis tesztjeit végzi hemosztázis automatával, vagy manuálisan.</t>
  </si>
  <si>
    <r>
      <t xml:space="preserve">A tananyagelemek és a deszkriptorok projektszemléletű kapcsolódása: 
</t>
    </r>
    <r>
      <rPr>
        <sz val="11"/>
        <color theme="1"/>
        <rFont val="Franklin Gothic Book"/>
        <family val="2"/>
        <charset val="238"/>
      </rPr>
      <t>A</t>
    </r>
    <r>
      <rPr>
        <sz val="11"/>
        <rFont val="Franklin Gothic Book"/>
        <family val="2"/>
        <charset val="238"/>
      </rPr>
      <t xml:space="preserve"> tanuló a</t>
    </r>
    <r>
      <rPr>
        <sz val="11"/>
        <color theme="1"/>
        <rFont val="Franklin Gothic Book"/>
        <family val="2"/>
        <charset val="238"/>
      </rPr>
      <t xml:space="preserve"> </t>
    </r>
    <r>
      <rPr>
        <sz val="11"/>
        <rFont val="Franklin Gothic Book"/>
        <family val="2"/>
        <charset val="238"/>
      </rPr>
      <t>projektszemléletű oktatás során elsajátítottak szerint elvégzi a b</t>
    </r>
    <r>
      <rPr>
        <sz val="11"/>
        <color theme="1"/>
        <rFont val="Franklin Gothic Book"/>
        <family val="2"/>
        <charset val="238"/>
      </rPr>
      <t>eérkező mintákból  automatával vagy manuálisan az alakos elemek mennyiségi és/vagy minőségi meghatározását. Alkalmazza az analizátorok kezelésére vonatkozó ismereteit, tudja és  a mindennapi gyakorlatban alkalmazza a megfelelő mérési protokollokat. Tudja az eredmények megfelelőségére vonatkozó minőségirányítási protokollokban leírtakat. A mindennapi gyakorlatban alkalmazza a biológiai minták potenciális fertőzésforrásként való kezelését, alkalmazza a veszélyes hulladékok rá vonatkozó kezelését/tárolását.  Munkája során a kommunikációjába beilleszti a szakszavak, speciális kifejezések használatát.</t>
    </r>
  </si>
  <si>
    <t>Vér, (liquor, punktátum) alakos elemeit (fehérvérsejt, vörösvértest, trombocita) mennyiségi és minőségi összetevőit elemzi hematológiai automata használatával és manuálisan.</t>
  </si>
  <si>
    <r>
      <t xml:space="preserve">A tananyagelemek és a deszkriptorok projektszemléletű kapcsolódása: 
</t>
    </r>
    <r>
      <rPr>
        <sz val="11"/>
        <rFont val="Franklin Gothic Book"/>
        <family val="2"/>
        <charset val="238"/>
      </rPr>
      <t>A tanuló ismeri a kü</t>
    </r>
    <r>
      <rPr>
        <sz val="11"/>
        <color theme="1"/>
        <rFont val="Franklin Gothic Book"/>
        <family val="2"/>
        <charset val="238"/>
      </rPr>
      <t>lönböző analizátorok kezelését, tudja, mely mintatípusokból határozhatók meg kémiai, immunkémiai, vércsoport szerológiai meghatározások, hormonszintek, nyomelemek, tumormarkerek és gyógyszerszintek. Minden esetben alkalmazza az eredmények értékelési kritériumait.</t>
    </r>
  </si>
  <si>
    <t>Immundiagnosztikai alapfogalmak és módszerek</t>
  </si>
  <si>
    <t>Farmakológia és toxikológia</t>
  </si>
  <si>
    <t>Általános patológia és patobiokémia</t>
  </si>
  <si>
    <t>Különféle vizsgálati mintákból kémiai és immunkémiai vércsoport szerológiai meghatározásokat végez, hormonokat, nyomelemeket, tumormarkereket és gyógyszerszinteket mér, drogokat és metabolitjaikat határoz meg.</t>
  </si>
  <si>
    <r>
      <t xml:space="preserve">A tananyagelemek és a deszkriptorok projektszemléletű kapcsolódása: 
</t>
    </r>
    <r>
      <rPr>
        <sz val="11"/>
        <rFont val="Franklin Gothic Book"/>
        <family val="2"/>
        <charset val="238"/>
      </rPr>
      <t>A tanuló elvégzi a projekszemléletű oktatás során tanultaknak megfelelően a rendszeres (rutin) és időszakos külső/nemzetközi minőségellenőrző minták kontroll méréseit, alkalmazza a kontroll mérés/értékelés/elfogadhatósági kritériumait. Amikor kell, megismé</t>
    </r>
    <r>
      <rPr>
        <sz val="11"/>
        <color theme="1"/>
        <rFont val="Franklin Gothic Book"/>
        <family val="2"/>
        <charset val="238"/>
      </rPr>
      <t>tli a méréseket. Alkalmazza a megfelelő és a nem megfelelő érték esetén teendőket. A mindennapi gyakorlatban alkalmazza a biológiai minták potenciális fertőzésforrásként való kezelését, tudja a veszélyes hulladékok rá vonatkozó kezelését, tárolását. Munkája során a kommunikációjába beilleszti a szakszavak, speciális kifejezések használatát.</t>
    </r>
  </si>
  <si>
    <t>Utasítás alapján, önállóan végzi a mérési eredmények értékelését. A kontroll minták méréséért felelősséget vállal.</t>
  </si>
  <si>
    <t>Belátja a kontroll minták mérésének jelentőségét.</t>
  </si>
  <si>
    <t>Ismeri a kontroll mérés lépéseit. Részletesen ismeri a kontroll eredmények elfogadhatóságának kritériumait. Részletesen ismeri a nem megfelelő eredmények esetén szükséges teendőket.</t>
  </si>
  <si>
    <t>Kontroll mintákat mér, eredményeket elemez az aktuális szabályoknak megfelelően.</t>
  </si>
  <si>
    <r>
      <t xml:space="preserve">A tananyagelemek és a deszkriptorok projektszemléletű kapcsolódása: 
</t>
    </r>
    <r>
      <rPr>
        <sz val="11"/>
        <rFont val="Franklin Gothic Book"/>
        <family val="2"/>
        <charset val="238"/>
      </rPr>
      <t>A tanuló a megfelelő centrifugálási protokollokat alkalmazva a mintatípusnak (szérum, plazma, vizelet liquor), vagy bizonyos vizsgála</t>
    </r>
    <r>
      <rPr>
        <sz val="11"/>
        <color theme="1"/>
        <rFont val="Franklin Gothic Book"/>
        <family val="2"/>
        <charset val="238"/>
      </rPr>
      <t>toknak megfelelően (trombocita, dús vagy szegény plazma) elvégzi a minták centrifugálását. Ellenőrzi a folyamat sikerességét/megfelelőségét, a mintákat a megfelelő helyre továbbítja. Ismeri és alkalmazza a centrifugák szabályos használati protokollját és a minták megfelelőségi kritériumaira vonatkozó minőségirányítási előírásokat. A mindennapi gyakorlatban alkalmazza a biológiai minták potenciális fertőzésforrásként való kezelését, tudja a veszélyes hulladékok rá vonatkozó kezelését, tárolását. Munkája során a kommunikációjába beilleszti a szakszavak, speciális kifejezések használatát.</t>
    </r>
  </si>
  <si>
    <t>Betartja a centrifuga kezelési szabályzatát. Önállóan végzi feladatát. Betartja az egészségvédelmi előírásokat.</t>
  </si>
  <si>
    <t>Szem előtt tartja a centrifugálás fontosságát. Kreatív és rugalmas feladatai megoldása során.</t>
  </si>
  <si>
    <t>Részletesen ismeri a mintaelőkészítési protokollokat és alkalmazásuk módját. Magabiztosan ismeri az egészségvédelmi előírásokat. Alkalmazói szinten ismeri a centrifugák működésének a kommunikációs üzeneteit.</t>
  </si>
  <si>
    <t>Centrifugálja a diagnosztikai vizsgálatra érkezett mintákat.</t>
  </si>
  <si>
    <t>"A" Mintavétel, mintaelőkészítés a klinikai laboratóriumban (1; 2; 3. sor)</t>
  </si>
  <si>
    <r>
      <t xml:space="preserve">A tananyagelemek és a deszkriptorok projektszemléletű kapcsolódása: 
</t>
    </r>
    <r>
      <rPr>
        <sz val="11"/>
        <color theme="1"/>
        <rFont val="Franklin Gothic Book"/>
        <family val="2"/>
        <charset val="238"/>
      </rPr>
      <t>A</t>
    </r>
    <r>
      <rPr>
        <sz val="11"/>
        <rFont val="Franklin Gothic Book"/>
        <family val="2"/>
        <charset val="238"/>
      </rPr>
      <t xml:space="preserve">  tanuló a </t>
    </r>
    <r>
      <rPr>
        <sz val="11"/>
        <color theme="1"/>
        <rFont val="Franklin Gothic Book"/>
        <family val="2"/>
        <charset val="238"/>
      </rPr>
      <t>megtanultaknak megfelelően ellenőrzi a beérkező minták megfelelőségét (vérvételi cső megfelelősége, minta mennyisége, megfelelő szállítás, tárolás) és a használatos informatikai rendszerben online vagy manuálisan rögzíti a páciens és minta adatokat. Eltérés esetén jelzi felettesének. A mindennapi gyakorlatban alkalmazza a biológiai minták potenciális fertőzésforrásként való kezelését, tudja a veszélyes hulladékok rá vonatkozó kezelését, tárolását. Munkája során a kommunikációjába beilleszti a szakszavak, speciális kifejezések használatát.</t>
    </r>
  </si>
  <si>
    <t>Betartja a betegek anonimitására vonatkozó szabályokat.</t>
  </si>
  <si>
    <t>Belátja a dokumentáció fontosságát.</t>
  </si>
  <si>
    <t>Ismeri a mintaátvételi protokollokat. Tudja a betegdokumentáció rendszer használatát és rendszerüzeneteit.</t>
  </si>
  <si>
    <t>Diagnosztikai vizsgálatra mintákat (vér, vizelet, széklet, váladék, liquor, punktátum) érkeztet a betegdokumentációs rendszerben.</t>
  </si>
  <si>
    <r>
      <t xml:space="preserve">A tananyagelemek és a deszkriptorok projektszemléletű kapcsolódása: 
</t>
    </r>
    <r>
      <rPr>
        <sz val="11"/>
        <color theme="1"/>
        <rFont val="Franklin Gothic Book"/>
        <family val="2"/>
        <charset val="238"/>
      </rPr>
      <t>A</t>
    </r>
    <r>
      <rPr>
        <sz val="11"/>
        <rFont val="Franklin Gothic Book"/>
        <family val="2"/>
        <charset val="238"/>
      </rPr>
      <t xml:space="preserve"> tanuló a</t>
    </r>
    <r>
      <rPr>
        <sz val="11"/>
        <color theme="1"/>
        <rFont val="Franklin Gothic Book"/>
        <family val="2"/>
        <charset val="238"/>
      </rPr>
      <t xml:space="preserve"> vizsgálatkérőlap alapján előkészül a vérvételhez (vérvételi tű-, fertőtlenítő-, egyéb anyagok előkészítése, a megfelelő csövek felcímkézése),  A megtanultaknak megfelelően elvégzi a vérvételt, a mintákat homogenizálja, a speciális mintákat, ha kell. hűti, melegíti vagy fénytől védi és a lehető leghamarabb a mérőhelyre eljuttatja. Tudja a dokumentálási szabályokat, a páciensekkel empatikus, tiszteletben tartja személyiségi jogaikat. A mindennapi gyakorlatban alkalmazza a biológiai minták potenciális fertőzésforrásként való kezelését, tudja a veszélyes hulladékok rá vonatkozó kezelését, tárolását, munkája során a kommunikációjába beilleszti a szakszavak, speciális kifejezések használatát.</t>
    </r>
  </si>
  <si>
    <t>Felelősséget vállal a mintavétel és a vizsgálatra érkezett minta minőségének megfelelőségéért. Önálló döntéseket hoz feladataival kapcsolatosan. Betartja a betegek anonimitására vonatkozó szabályokat.</t>
  </si>
  <si>
    <t>Szem előtt tartja a szabályos mintavétel fontosságát és a környezetvédelmi szempontokat. Eszerint jár el. Értékként tekint a vizsgálatra érkezett minta minőségének pontos és precíz ellenőrzésére.</t>
  </si>
  <si>
    <t>Ismeri a laboratóriumi diagnosztikában alkalmazott mintavételi eszközöket, mintavételezés körülményeire vonatkozó előírásokat. és a mintavételezés folyamatait. Ismeri a mintakezelési és minőségellenőrzési protokollokat. Ismeri a minta megfelelőségi kritériumait.</t>
  </si>
  <si>
    <t>Diagnosztikai vizsgálatra vért vesz. Ellenőrzi a vizsgálatra (kémiai hematológiai, véralvadási, transzfuziológiai, mikrobiológiai) érkezett minta minőségét.</t>
  </si>
  <si>
    <r>
      <t xml:space="preserve">Kapcsolódó tananyagegységek: 
</t>
    </r>
    <r>
      <rPr>
        <sz val="11"/>
        <color theme="1"/>
        <rFont val="Franklin Gothic Book"/>
        <family val="2"/>
        <charset val="238"/>
      </rPr>
      <t>"B", "C", "D"</t>
    </r>
  </si>
  <si>
    <t xml:space="preserve">Laboratóriumban használatos vérvételi és kísérleti eszközök használata:
A gyakorlat során sajátítsa el, hogy bizonyos vizsgálati anyagokat (vér, liquor punktátum, szövet stb) hogyan kell levenni, tárolni, szállítani és azokat a feldolgozásra előkészíteni. 
Egyéni feladatként minden tanuló kapjon vizsgálatkérő lapokat és készítsen elő ennek megfelelően mintavételi eszközöket, vérvételi csöveket/transzport közeget/konzerváló folyadékot stb).A gyakorlatvezetővel egyénileg vagy csoportosan értékeljék a kivitelezés helyességét. Végezzenek el kiscsoportosan vércsoport meghatározást és értékeljék az eredményt. A munkafolyamat során figyeljenek a védőfelszerelés használat és a veszélyes hulladék kezelés ezen folyamatra vonatkozó utasításaira.  </t>
  </si>
  <si>
    <r>
      <t xml:space="preserve">Kapcsolódó tananyagegységek: 
</t>
    </r>
    <r>
      <rPr>
        <sz val="11"/>
        <color theme="1"/>
        <rFont val="Franklin Gothic Book"/>
        <family val="2"/>
        <charset val="238"/>
      </rPr>
      <t>"A", "D"</t>
    </r>
  </si>
  <si>
    <t xml:space="preserve">Oldat készítés koncentráció számítással és pH méréssel: 
Készítsen gyakorlati helyen használatos puffer oldatot (3-4 komponens legyen), számolja ki az oldathoz használatos komponensek tömeg vagy térfogategységét (nem alkalmazhatja a minőségirányítási dukumentumban rögzített adatokat előre  kiszámolt és megadott adatokat), végezze el a tömeg és/vagy térfogatméréseket, készítse el az oldatot úgy hogy az oldat pH értéke is a kívánt legyen. A mérendő anyag kiszámolása egyéni feladat mérések kivitelezése egyéni vagy kiscsoportos feladat az eredmények értékelése következtetések levonása csoportosan is történhet. A munkafolyamat során figyeljenek a védőfelszerelés használat és a veszlyéshulladék kezelés ezen folyamatra vonatkozó utasításaira.  </t>
  </si>
  <si>
    <t xml:space="preserve">Tömeg és térfogatmérés a laboratóriumban: 
Készítsen  sorozatméréseket különböző halmazállapotú, illékonyságú és viszkozitású anyagok használatával. A mérés tartalmazzon különböző laboratóriumi (por állagú) vegyszereket, melyek könnyen szublimálnak (naftalin), laboratóriumi körülmények között stabil anyagokat (nátrium -klorid) és vízmegkötésre hajlamos (szilika) vegyületeket, folyadékonynál könnyen párolgó és nagyon viszkózis állagú (alkohol-viz-olaj) is legyen a mérendő minták között. Első alkalommal mindegyikből mérjen sorozatmérést 10 alkalommal, majd mérjen ki mindegyikből egy adott mennyiséget laboratóriumi körülmények között tárolva. 2-5 perces intervallumokkal ismételten mérje le ezeket legalább ötször. Figyeljen a szabályos mérleghasználatra valamint a vegyszerkezelésre. A mérési eredményeket rögzítse excel táblázatba, Számoljon átlagot, szórást, az így kapott eredményeket értékelje vonja le a következtetéseket. A mérések kivitelezése egyéni vagy kiscsoportos feladat. Az eredmények értékelése, a következtetések levonása csoportosan is történhet. A munkafolyamat során figyeljen a védőfelszerelés használat és a veszélyes hulladék kezelés ezen folyamatra vonatkozó utasításaira. </t>
  </si>
  <si>
    <t>Szakmairányok közös óraszáma:</t>
  </si>
  <si>
    <r>
      <t>A tananyagelemek és a deszkriptorok projektszemléletű kapcsolódása:</t>
    </r>
    <r>
      <rPr>
        <sz val="11"/>
        <color theme="1"/>
        <rFont val="Franklin Gothic Book"/>
        <family val="2"/>
        <charset val="238"/>
      </rPr>
      <t xml:space="preserve"> 
</t>
    </r>
    <r>
      <rPr>
        <sz val="11"/>
        <rFont val="Franklin Gothic Book"/>
        <family val="2"/>
        <charset val="238"/>
      </rPr>
      <t>A tanuló</t>
    </r>
    <r>
      <rPr>
        <sz val="11"/>
        <color theme="1"/>
        <rFont val="Franklin Gothic Book"/>
        <family val="2"/>
        <charset val="238"/>
      </rPr>
      <t xml:space="preserve"> alkalmazza a </t>
    </r>
    <r>
      <rPr>
        <sz val="11"/>
        <rFont val="Franklin Gothic Book"/>
        <family val="2"/>
        <charset val="238"/>
      </rPr>
      <t>projektszemléletű oktatás során megtanult szakszavakat, szakmaspecifikus kifejezéseket, tudatosan beépíti szókincsébe az elsajátított szakma</t>
    </r>
    <r>
      <rPr>
        <sz val="11"/>
        <color theme="1"/>
        <rFont val="Franklin Gothic Book"/>
        <family val="2"/>
        <charset val="238"/>
      </rPr>
      <t>i nyelvet, ezen szavakkal kommunikál oktatóival  és tanulótársaival.</t>
    </r>
  </si>
  <si>
    <t>Évközi laboratóriumi gyakorlat (szövettani laboratóriumban/ klinikai kémiai laboratóriumban/mikrobiológiai laboratóriumban)</t>
  </si>
  <si>
    <t>Műszer és méréstechnika</t>
  </si>
  <si>
    <t>Hogyan tudjuk láthatóvá tenni a géneket?</t>
  </si>
  <si>
    <t>Bevezetés a genetikába</t>
  </si>
  <si>
    <t>Immunológiai gyakorlat (klinikai kémiai/szövettani laboratóriumban)</t>
  </si>
  <si>
    <t>Immunológia</t>
  </si>
  <si>
    <t>Gyakorlat</t>
  </si>
  <si>
    <t>Szerves és biokémia</t>
  </si>
  <si>
    <t>Felelősséggel használja a szakmai nyelvet.</t>
  </si>
  <si>
    <t>Értékként tekint a helyes szaknyelvi kommunikációra.</t>
  </si>
  <si>
    <t>Tudja és alkalmazza a szakmához tartozó orvosi latin nyelvet, az anatómiai megnevezéseket, a kommunikáció formáit. A szakmai etikát jól ismeri. Pszichológiai elméleti ismereteit a helyzetnek vagy szituációnak megfelelően használja.</t>
  </si>
  <si>
    <t>Alkalmazza a szakmai nyelvezetet a munkatársakkal a kommunikáció során.</t>
  </si>
  <si>
    <t xml:space="preserve">"D" Minőségirányítási protokollok a laboratóriumban (9. sor) </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</si>
  <si>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A tanuló tudja, milyen minták vétele tartozik az invazív- és noninvazív mintatípusokhoz, interaktív tanulási folyamat részeként elsajátítja a beavatkozásnak megfelelő eszközök listáját és alkalmazza is ezeket. Ismeri az eszközök által okozható sérülések, balesetek lehetőségeit, ezekre a gyakorlat során fokozottabban figyel.  Az eszközöket valós munkakörnyezetet modellező helyzetben a sterilitási szabályok betartása mellett elő tudja készíteni és a mintát önállóan le is veszi. Tudja a dokumentálási szabályokat. A páciensekkel empatikus, tiszteletben tartja személyiségi jogaikat.</t>
    </r>
  </si>
  <si>
    <t>Önállóan végzi az eszközök előkészítését.</t>
  </si>
  <si>
    <t>Belátja a mintavételi eszközök maradéktalan előkészítésének fontosságát.</t>
  </si>
  <si>
    <t>Részletesen ismeri a diagnosztikai mintavételi eljárások eszközeit, protokolljait.</t>
  </si>
  <si>
    <t>Előkészíti az invazív és non- invazív mintavételhez szükséges eszközöket.</t>
  </si>
  <si>
    <t>"C" Betegazonosítás, mintavétel, mintakezelés a laboratóriumban (6; 7; 8. sor)</t>
  </si>
  <si>
    <r>
      <t xml:space="preserve">A tananyagelemek és a deszkriptorok projektszemléletű kapcsolódása: 
</t>
    </r>
    <r>
      <rPr>
        <sz val="11"/>
        <rFont val="Franklin Gothic Book"/>
        <family val="2"/>
        <charset val="238"/>
      </rPr>
      <t>A tanuló projektfeladatként, valós munkakörnyezetet modellező helyzetben alkalmazza a vitális paraméterek méréséről tanultakat, tudja, milyen paraméterek mérése tartozik a vitális paraméterek körébe, interaktív tanulási folyamat részeként elsajátítja ezen paraméterek (légzés, vérnyomás, pulzus, hőmérséklet stb.) mérési protokolljait, alkalmazza a dokumentálási szabályokat, betartja a mérési protokollokat, a páciensekkel empatikus, tiszteletben tartja a páciensek személyiségi jogait.</t>
    </r>
  </si>
  <si>
    <t>Empatikus, tiszteletben tartja a beteg személyiségi jogait.</t>
  </si>
  <si>
    <t>Ismeri a vitális paramétereket, azok mérési módszereit és dokumentációját.</t>
  </si>
  <si>
    <t>Betegmegfigyelés alatt vitális paramétereket mér és dokumentál.</t>
  </si>
  <si>
    <r>
      <t xml:space="preserve">A tananyagelemek és a deszkriptorok projektszemléletű kapcsolódása: 
</t>
    </r>
    <r>
      <rPr>
        <sz val="11"/>
        <rFont val="Franklin Gothic Book"/>
        <family val="2"/>
        <charset val="238"/>
      </rPr>
      <t>A laboratóriumi munkafolyamatok kapcsán a mintavételre külső beküldötől érkező minták átvételére, tárolására, feldolgozására vonatkozó protokollokat ismeri a tanuló. A vérvételhez szükséges eszközöket előkészíti, a beteget azonosítja. A vizsgálatkérésnek megfelelően tudja, mely analitot milyen mintavételi csőbe kell venni, egyéb testnedvek esetén (vizelet, liquor, nyál, könny stb.) alkalmazza a mintavételi edény vagy transzport közegre vonatkozó előírásokat. A protokolloknak megfelelően ellenőrzi a vizsgálati minták megfelelőségét, eltérés esetén tájékoztatja az ebben kompetens személyt. A mindennapi gyakorlatban alkalmazza a biológiai minták poteciális fertőzésforrásként való kezelését, tudja a veszélyes hulladékok rá vonatkozó kezelését, tárolását. Munkája során a kommunikációjába beilleszti a szakszavak, speciális kifejezések használatát.</t>
    </r>
  </si>
  <si>
    <t>Betartja a mintakezeléssel kapcsolatos dekontaminációs szabályokat. A vizsgálati anyagok vételéért/átvételéért, kezeléséért, szállításáért, tárolásáért felelősséget vállal.</t>
  </si>
  <si>
    <t>Belátja a biológiai minták szabályszerű kezelésének fontosságát és a környezetvédelmi szempontok fontosságát.</t>
  </si>
  <si>
    <t>Magabiztosan ismeri a biológiai minták vételének/átvételének, kezelésének, szállításának, tárolásának szabályait.</t>
  </si>
  <si>
    <t>Vizsgálati anyagokat (vér, vizelet és egyéb testnedvek) vesz/átvesz, kezel, szállít és tárol.</t>
  </si>
  <si>
    <r>
      <t xml:space="preserve">A tananyagelemek és a deszkriptorok projektszemléletű kapcsolódása: 
</t>
    </r>
    <r>
      <rPr>
        <sz val="11"/>
        <rFont val="Franklin Gothic Book"/>
        <family val="2"/>
        <charset val="238"/>
      </rPr>
      <t>A tanuló ismeri a pH definícióját, a savas, semleges, lúgos pH tartományok fogalmát, értékeit, a puffer oldatok jelent</t>
    </r>
    <r>
      <rPr>
        <sz val="11"/>
        <color rgb="FF002060"/>
        <rFont val="Franklin Gothic Book"/>
        <family val="2"/>
        <charset val="238"/>
      </rPr>
      <t>őségét. Érti, miért kell egy oldatnak a pH értékét pontosan meghatározni/beállítani. Elméletben tudja a pH mérők működését, gyakorlatban használja azokat. Oldatkoncentrációt számol, oldatokat készít, pH mérést végez, Ph értéket savval/lúggal a kívánt értékre állít. Tudja ezen munkafolyamat során a vegyszerek kezelésével kapcsolatos tudnivalókat. A munkafolyamatokat precízen kivitelezi, betartja a munkavédelmi szabályokat és biztonsági előirásokat, különös tekintettel a laboratóriumi folyamatok veszélyeire.</t>
    </r>
  </si>
  <si>
    <t>pH-mérés</t>
  </si>
  <si>
    <t>A laboratóriumban végzendő szakmai feladatokat önállóan végzi.</t>
  </si>
  <si>
    <t>Motivált a laboratóriumban végzendő szakmai munka precíz, pontos kivitelezésében, minél igényesebb elvégzésében. Laboratóriumi munkája során törekszik a környezeti terhelés minimalizálására.</t>
  </si>
  <si>
    <t>Érti a sav-bázis reakció elméleti hátterét, ismeri a pH-mérő használatának módját.</t>
  </si>
  <si>
    <t>Laboratóriumi puffer oldatok, festékek pH-ját méri.</t>
  </si>
  <si>
    <t>"A" Oldatok, reagensek készítése a laboratóriumban (1; 2; 5. sor)</t>
  </si>
  <si>
    <r>
      <t>A tananyagelemek és a deszkriptorok projektszemléletű kapcsolódása</t>
    </r>
    <r>
      <rPr>
        <b/>
        <sz val="11"/>
        <color rgb="FFFF0000"/>
        <rFont val="Franklin Gothic Book"/>
        <family val="2"/>
        <charset val="238"/>
      </rPr>
      <t>:</t>
    </r>
    <r>
      <rPr>
        <sz val="11"/>
        <color rgb="FFFF0000"/>
        <rFont val="Franklin Gothic Book"/>
        <family val="2"/>
        <charset val="238"/>
      </rPr>
      <t xml:space="preserve"> 
</t>
    </r>
    <r>
      <rPr>
        <sz val="11"/>
        <color rgb="FF002060"/>
        <rFont val="Franklin Gothic Book"/>
        <family val="2"/>
        <charset val="238"/>
      </rPr>
      <t>A</t>
    </r>
    <r>
      <rPr>
        <sz val="11"/>
        <rFont val="Franklin Gothic Book"/>
        <family val="2"/>
        <charset val="238"/>
      </rPr>
      <t xml:space="preserve"> tanuló a labora</t>
    </r>
    <r>
      <rPr>
        <sz val="11"/>
        <color rgb="FF002060"/>
        <rFont val="Franklin Gothic Book"/>
        <family val="2"/>
        <charset val="238"/>
      </rPr>
      <t>tóriumi munkafolyamatok során elvégzendő szerológiai vizsgálatok fontosságáról, diagnosztikai jelentőségükről részletes ismeretekkel rendelkezik, azokat a mindennapi munkavégzésébe beépíti. A szerológiai reakciókat protokollok alapján irányítással elvégzi. A mindennapi gyakorlatban alkalmazza a biológiai minták potenciális fertőzésforrásként való kezelését, tudja a veszélyes hulladékok rá vonatkozó kezelését, tárolását, munkája során a kommunikációba és az eredmények interpretálásába beilleszti a szakszavak, speciális kifejezések használatát.</t>
    </r>
  </si>
  <si>
    <t>Fényemisszión alapuló módszerek</t>
  </si>
  <si>
    <t>Fotometria, spektrofotometria</t>
  </si>
  <si>
    <t>Mikroszkópok fajtái, tulajdonságai</t>
  </si>
  <si>
    <t>Kodominancia, az ABO vércsoportrendszer</t>
  </si>
  <si>
    <t>Öröklődésmenetek (domináns, recesszív, nemhez kötött)</t>
  </si>
  <si>
    <t>Immunpatológia., immunrendszer működése kórállapotban</t>
  </si>
  <si>
    <t>Szerológia reakciók típusai</t>
  </si>
  <si>
    <t>Specifikus és nem specifikus védekezőrendszer</t>
  </si>
  <si>
    <t>Immunrendszer sejtjei és működésük</t>
  </si>
  <si>
    <t>Immunológiai alapfogalmak (antigén, antitest szerkezete és működése)</t>
  </si>
  <si>
    <t>Rendelkezik a szerológiai reakciókkal kapcsolatos alapvető elméleti és klinikai ismeretekkel.</t>
  </si>
  <si>
    <t>Alapvető szerológiai vizsgálatokat (agglutináció, precipitáció, neutralizáció) végez protokoll alapján.</t>
  </si>
  <si>
    <t>"B" Laboratóriumi alapműveletek (3; 4. sor)</t>
  </si>
  <si>
    <r>
      <t xml:space="preserve">A tananyagelemek és a deszkriptorok projektszemléletű kapcsolódása: 
</t>
    </r>
    <r>
      <rPr>
        <sz val="11"/>
        <color rgb="FF002060"/>
        <rFont val="Franklin Gothic Book"/>
        <family val="2"/>
        <charset val="238"/>
      </rPr>
      <t xml:space="preserve">A </t>
    </r>
    <r>
      <rPr>
        <sz val="11"/>
        <rFont val="Franklin Gothic Book"/>
        <family val="2"/>
        <charset val="238"/>
      </rPr>
      <t>tanuló a laborat</t>
    </r>
    <r>
      <rPr>
        <sz val="11"/>
        <color rgb="FF002060"/>
        <rFont val="Franklin Gothic Book"/>
        <family val="2"/>
        <charset val="238"/>
      </rPr>
      <t>óriumi munkafolyamatok során elvégzendő alapvető elválasztási folyamatok kivitelezéséhez ismeri az anyagok fizikai és kémiai tulajdonságait, oldószerekben való viselkedését. Tudja az anyagelválasztás során használható fizikai és kémiai módszereket. Ismeri a kivitelezés protokolljait, tudja ezen munkafolyamatok során a vegyszerek kezelésével kapcsolatos tudnivalókat. A munkafolyamatokat precízen kivitelezi, betartja a munkavédelmi szabályokat és biztonsági előirásokat, különös tekintettel a laboratóriumi folyamatok veszélyeire.</t>
    </r>
  </si>
  <si>
    <t>Kromatográfia</t>
  </si>
  <si>
    <t>Elektroforézis</t>
  </si>
  <si>
    <t>XX.század. a molekuláris genetika évszázada-bepillantás a molekuláris genetikába</t>
  </si>
  <si>
    <t>Genetika és molekuláris biológia kapcsolata</t>
  </si>
  <si>
    <t>Mutációk</t>
  </si>
  <si>
    <t>Emberi tulajdonságok (betegségek, rendellenességek) öröklődése</t>
  </si>
  <si>
    <t>Genetikai alapfogalmak</t>
  </si>
  <si>
    <t>A DNS és az RNS szerkezete</t>
  </si>
  <si>
    <t>Mérföldkövek a genetika történetében</t>
  </si>
  <si>
    <t>Szervek és szervrendszerek az anyagcsere folyamatokban</t>
  </si>
  <si>
    <t>Aminosav anyagcsere, nukleinsavak bioszintézise, fehérjeszintézis</t>
  </si>
  <si>
    <t>Energiatermelő folyamatok, szénhidrát és lipid anyagcsere</t>
  </si>
  <si>
    <t>A szervezet anyagcsere folyamatai, enzimek, enzimműködés</t>
  </si>
  <si>
    <t>Purin- és pirimidin bázisok, nukleinsavak</t>
  </si>
  <si>
    <t>Lipidek, szteránvázas vegyületek</t>
  </si>
  <si>
    <t>Szénhidrátok</t>
  </si>
  <si>
    <t>Szerves kénvegyületek, aminok, aminosavak, peptidek, fehérjék</t>
  </si>
  <si>
    <t>Szénhidrogének, polimerizáció, aromás vegyületek, alkoholok, fenolok</t>
  </si>
  <si>
    <t>Szénvegyületek csoportosítása, kötéstípusok, szerveskémia reakciók, izomerek</t>
  </si>
  <si>
    <t>Alkalmazói szinten ismeri az anyagtisztításhoz, anyagszétválasztáshoz használt eszközöket, technikákat.</t>
  </si>
  <si>
    <t>Egyszerű laboratóriumi anyagtisztítási és anyagszétválasztási műveleteket végez készségszinten.</t>
  </si>
  <si>
    <r>
      <t>A tananyagelemek és a deszkriptorok projektszemléletű kapcsolódása:</t>
    </r>
    <r>
      <rPr>
        <sz val="11"/>
        <color rgb="FFFF0000"/>
        <rFont val="Franklin Gothic Book"/>
        <family val="2"/>
        <charset val="238"/>
      </rPr>
      <t xml:space="preserve"> 
</t>
    </r>
    <r>
      <rPr>
        <sz val="11"/>
        <rFont val="Franklin Gothic Book"/>
        <family val="2"/>
        <charset val="238"/>
      </rPr>
      <t>A tanuló a laboratórium napi működéséhez szükséges oldatok elkészítését ismeri és alkalmazza. Egy interaktív tanulási folyamat részeként egyénileg vagy csoportosan elkészít egy adott koncentrációjú oldatot, melyhez kiszámolja a pontos koncentrációt, majd alkalmazza a számoltakat, mely komponensekból milyen arányban kell kimérni a kívánt koncentráció eléréséhez. Projektfeladat során, valós munkakörnyezetet modellező helyzetben elsajátítja a tömeg-, térfogatmérés és oldatkészítés pontos protokollját. Betartja a vegyszerek kezelésével kapcsolatos tudnivalókat, a munkafolyamatokat precízen kivitelezi, betartja a munkavédelmi szabályokat és biztonsági előirásokat, különös tekintettel a laboratóriumi folyamatok veszélyeire.</t>
    </r>
  </si>
  <si>
    <t>Érti az oldatkészítéshez szükséges matematikai számításokat és kémiai szabályokat.</t>
  </si>
  <si>
    <t>Százalékos összetételű, meghatározott koncentrációjú, mólos, normál oldatokat készít.</t>
  </si>
  <si>
    <r>
      <t xml:space="preserve">A tananyagelemek és a deszkriptorok projektszemléletű kapcsolódása: 
</t>
    </r>
    <r>
      <rPr>
        <sz val="11"/>
        <color theme="1"/>
        <rFont val="Franklin Gothic Book"/>
        <family val="2"/>
        <charset val="238"/>
      </rPr>
      <t>A laboratóriumban használatos tömeg és térfogatmérések sikeres elvégzéséhez a laboratóriumi mérlegeket szakszerűen használ</t>
    </r>
    <r>
      <rPr>
        <sz val="11"/>
        <rFont val="Franklin Gothic Book"/>
        <family val="2"/>
        <charset val="238"/>
      </rPr>
      <t>ja a tanuló</t>
    </r>
    <r>
      <rPr>
        <sz val="11"/>
        <color theme="1"/>
        <rFont val="Franklin Gothic Book"/>
        <family val="2"/>
        <charset val="238"/>
      </rPr>
      <t>. Ismeri a mérlegek szabályszerű használatát, az oldatkészítés hibalehetőségeit, a vegyszerek kezelését. A munkafolyamatokat precízen kivitelezi, betartja a munkavédelmi szabályokat és biztonsági előirásokat, különös tekintettel a laboratóriumi folyamatok veszélyeire.</t>
    </r>
  </si>
  <si>
    <t>Alkalmazói szinten ismeri a laboratóriumi tömeg- és térfogatmérő eszközöket és módszereket.</t>
  </si>
  <si>
    <t>Tömeget és térfogatot mér a laboratóriumban használatos mérőeszközökkel.</t>
  </si>
  <si>
    <r>
      <t xml:space="preserve">Kapcsolódó tananyagegységek:
</t>
    </r>
    <r>
      <rPr>
        <sz val="11"/>
        <color theme="1"/>
        <rFont val="Franklin Gothic Book"/>
        <family val="2"/>
        <charset val="238"/>
      </rPr>
      <t>"A", "B", "I", "G"</t>
    </r>
  </si>
  <si>
    <t>időkeret: 5 óra</t>
  </si>
  <si>
    <t>Egy szimulációs rehabilitációs osztályon van egy gyengénlátó beteg, aki három lábú bottal közlekedik, komplex ápolási igényekkel rendelkezik. A tanuló a feladat során először mérje fel a beteg mozgási, kommunikációs és személyi gondozási szükségleteit, majd dolgozzon ki egy integrált tervet, amely biztosítja a biztonságos környezetet és munkakörülményeket. Ebben a tervben alkalmazza a megfelelő gyógyászati és kényelmi segédeszközöket, segítő eszközöket a mobilitás támogatására, valamint kommunikációs segédleteket, hogy a beteg könnyebben tudjon kapcsolatot tartani a környezetével. Végül a tanulónak készítenie kell egy prezentációt, amelyben kiemeli a biztonsági intézkedéseket, a segédeszközök használatának eredményeit, valamint javaslatokat tesz az esetleges további veszélyforrásokra, ápolási-gondozási területekre.</t>
  </si>
  <si>
    <r>
      <t xml:space="preserve">Kapcsolódó tananyagegységek:
</t>
    </r>
    <r>
      <rPr>
        <sz val="11"/>
        <color theme="1"/>
        <rFont val="Franklin Gothic Book"/>
        <family val="2"/>
        <charset val="238"/>
      </rPr>
      <t>"C", "F", "I"</t>
    </r>
  </si>
  <si>
    <t>A tanuló egy képzeletbeli kórteremben (demonstrációs teremben) dolgozó ápoló szerepét tölti be. A feladat során először mérje meg egy kiválasztott beteg vitalis paramétereit (láz, pulzus, légzés, vérnyomás) és dokumentálja azokat egy lázlapon, majd az éppen hányadékot ürítő beteget lássa el és a kóros tartalom miatt váladékát tegye félre a közeledő vizitre. Mutassa be a váladék biztonságos felfogását és jelölését a vizit előkészítése érdekében. Ellenőrizze a kórterem rendjét, készüljön fel a vizitre. A hányadék bemutatásakor tartsa be a higiéniai előírások és az egyéni védőeszközök megfelelő használatát. Alkalmazza a veszélyes hulladékok szabályszerű kezelését és tárolását. A viziten elrendelt gyógyszer beadásához készüljön elő, segédkezzen a beadásnál és dokumentálja le az elvégzett feladatokat.</t>
  </si>
  <si>
    <r>
      <t xml:space="preserve">Kapcsolódó tananyagegységek:
</t>
    </r>
    <r>
      <rPr>
        <sz val="11"/>
        <color theme="1"/>
        <rFont val="Franklin Gothic Book"/>
        <family val="2"/>
        <charset val="238"/>
      </rPr>
      <t>"A", "B", "I"</t>
    </r>
  </si>
  <si>
    <t>Az oktatóval egy auditot kell végeznie a tanulónak, egy adott betegápolási részlegen, amely során kiválasztanak számára egy beteget, akinél felméri az általános állapotát, valamint megfigyeli, hogy az életkorhoz és élethelyzethez indikolt gondozási feladatok (pl. táplálkozás, higiéné, alvás, mozgás) milyen módon vannak biztosítva. Emellett vizsgálja a kommunikációs és információátadási folyamatokat a dolgozók-beteg között, ideértve a beteg azonosítását, az ápolásetikai és betegjogi kérdések kezelését, valamint az intézményben való eligazodást. Végül megfigyeli a munkahelyi biztonságot, a védőeszközök használatát és a hulladékkezelési eljárásokat, majd megfigyeléseit, észrevételeit prezentálja csoporttársai előtt az oktató jelenlétében és aktív részvételével.</t>
  </si>
  <si>
    <t>Ágazati alapoktatás összes óraszáma:</t>
  </si>
  <si>
    <r>
      <t xml:space="preserve">A tananyagelemek és a deszkriptorok projektszemléletű kapcsolódása: 
</t>
    </r>
    <r>
      <rPr>
        <sz val="11"/>
        <color theme="1"/>
        <rFont val="Franklin Gothic Book"/>
        <family val="2"/>
        <charset val="238"/>
      </rPr>
      <t>A képzésben résztvevő a betegágy mellett végzett labordiagnosztikai módszereket alkalmazza, például vércukorszint mérését és gyors vizeletvizsgálatot végez. Ismeri az eljárások eszközeit, technikáit és dokumentálási szabályait, ezért az oktató utasításai alapján, a legnagyobb körültekintéssel végzi a beavatkozásokat.</t>
    </r>
  </si>
  <si>
    <t>Asszisztensi feladatok szimulációs gyakorlat</t>
  </si>
  <si>
    <t>Komplex klinikai szimulációs gyakorlat</t>
  </si>
  <si>
    <t>Asszisztensi feladatok</t>
  </si>
  <si>
    <t>Alapápolás-gondozás</t>
  </si>
  <si>
    <t>Elrendelés alapján utasításra önállóan elvégzi a beavatkozást.</t>
  </si>
  <si>
    <t>A legnagyobb szakmai körültekintés mellett végzi a beavatkozást.</t>
  </si>
  <si>
    <t>Ismeri az ágy melletti vércukorszintmérés, vizeletvizsgálat módját, eszközeit, dokumentálását.</t>
  </si>
  <si>
    <t>Vércukorszintet mér, vizeletvizsgálatot végez gyorsteszttel. Egyszerű, betegágy mellett végezhető labordiagnosztikai módszereket alkalmaz.</t>
  </si>
  <si>
    <t>„C” DIAGNOSZTIKAI ÉS MEGFIGYELÉSI TEVÉKENYSÉGEK (6; 13; 14; 15; 29. SOR)</t>
  </si>
  <si>
    <r>
      <t xml:space="preserve">A tananyagelemek és a deszkriptorok projektszemléletű kapcsolódása: 
</t>
    </r>
    <r>
      <rPr>
        <sz val="11"/>
        <color theme="1"/>
        <rFont val="Franklin Gothic Book"/>
        <family val="2"/>
        <charset val="238"/>
      </rPr>
      <t>A tanuló/képzésben résztvevő az előre töltött adagokból elérhető készítmények beadását – subcután vagy deltoidizomba -  a gyógyszerismeret és az emberi test anatómiai ismereteinek együttes alkalmazásával végzi. Az injekciós eszközök és protokollok pontos betartása mellett ügyel a beadás precizitására, az esetleges szövődmények felismerésére, valamint a fel nem használt gyógyszerek környezetre gyakorolt hatására. Emellett az oktató felügyelete melett önállóan adja be a hozzátartozó vagy a beteg által is önállóan beadandó készítményeket, ezzel biztosítva a biztonságos és szabályszerű gyógyszeres ellátást a szimulációs gyakorlat során.</t>
    </r>
  </si>
  <si>
    <t>Előírás alapján utasításra a hozzátartozó/beteg által is beadható készítmények beadását önállóan végzi el.</t>
  </si>
  <si>
    <t>A legnagyobb szakmai körültekintés mellett végzi a beavatkozást. Munkája során szem előtt tartja a fel nem használt gyógyszerek környezetre gyakorolt hatásait.</t>
  </si>
  <si>
    <t>Ismeri az injekciózás eszközrendszerét és szabályait, ismeri a gyógyszerelés szabályait, és az emberi test felépítését, injekciózási módokat, protokollokat.</t>
  </si>
  <si>
    <t>Előre töltött adagban elérhető készítmény esetében subcutan, illetve intramuscularis injekciót (deltaizomba) bead, az injekciózás esetleges szövődményeit felismeri.</t>
  </si>
  <si>
    <t>„J” GYÓGYSZERES BEAVATKOZÁSOK ÉS INJEKCIÓZÁS (27; 28. SOR)</t>
  </si>
  <si>
    <r>
      <t xml:space="preserve">A tananyagelemek és a deszkriptorok projektszemléletű kapcsolódása: 
</t>
    </r>
    <r>
      <rPr>
        <sz val="11"/>
        <color theme="1"/>
        <rFont val="Franklin Gothic Book"/>
        <family val="2"/>
        <charset val="238"/>
      </rPr>
      <t>A tanuló/képzésben résztvevő az előírások szerint, pontosan adja be az enterális gyógyszereket az ápoló utasítása alapján. Ismeri a gyógyszerformákat, valamint a tárolás és kezelés szabályait. Például egy szimuláció során, amikor egy kliens akut enterális készítményt igényel, a tanuló/képzésben résztvevő ellenőrzi a csomagolást és a kliens azonosítását, majd a gyógyszerelési és egyéb ide vonatkozó szabályok betartása, felügyelet mellett beadja a gyógyszert, biztosítva ezzel a biztonságos alkalmazást.</t>
    </r>
  </si>
  <si>
    <t>Gyógyszerbejuttatási módok klinikai gyakorlat</t>
  </si>
  <si>
    <t>Vitális paraméterek és injekciózás rendelőintézeti gyakorlat</t>
  </si>
  <si>
    <t>Gyógyszerbejuttatási módok szimulációs gyakorlat</t>
  </si>
  <si>
    <t>Gyógyszerbejuttatási módok</t>
  </si>
  <si>
    <t>A gyógyszerelés alapjai</t>
  </si>
  <si>
    <t>Irányított gyógyszerelés</t>
  </si>
  <si>
    <t>Előírásnak megfelelően felettesi utasításra a kliens rendszeresen szedett, kliens/hozzátartozó által beadható enteralis gyógyszereit, illetve akut esetben elrendelt enteralis gyógyszereket bead.</t>
  </si>
  <si>
    <t>Munkájára igényes és precízen hajtja végre a gyógyszerelő tevékenységet.</t>
  </si>
  <si>
    <t>Ismeri a gyógyszerelés szabályait, a gyógyszertárolás és kezelés szabályait, illetve a gyógyszerformákat.</t>
  </si>
  <si>
    <t>Enteralis gyógyszereket, előre csomagolt formában adagolt készítményeket elrendelés alapján bead.</t>
  </si>
  <si>
    <r>
      <t xml:space="preserve">A tananyagelemek és a deszkriptorok projektszemléletű kapcsolódása: 
</t>
    </r>
    <r>
      <rPr>
        <sz val="11"/>
        <color theme="1"/>
        <rFont val="Franklin Gothic Book"/>
        <family val="2"/>
        <charset val="238"/>
      </rPr>
      <t>A tanuló/képzésben résztvevő alaposan ismeri a vizsgálati minták helyes tárolási és szállítási eljárásait. Egy szimuláció során az a feladata, hogy átvételi eljárást végezzen egy otthon levett vizeletmintánál. A tanuló/képzésben résztvevő először ellenőrzi a minta címkéjét és a beteg azonosítását, majd a higiéniai és munkavédelmi előírásokat betartva, a megfelelő tárolási feltételek mellett átadja a mintát a laboratóriumba történő továbbítás céljából.</t>
    </r>
  </si>
  <si>
    <t>A munkavédelem alapjai</t>
  </si>
  <si>
    <t>Munka-balesetvédelem, betegbiztonság</t>
  </si>
  <si>
    <t>A vizsgálati mintát az ápoló utasításának megfelelően szállítja. Betartja a vizsgálati minta megfelelő tárolásának és szállításának szabályait.</t>
  </si>
  <si>
    <t>Belátja a vizsgálati minta kezelésével kapcsolatos előírások jelentőségét.</t>
  </si>
  <si>
    <t>Tisztában van a vizsgálati anyagok tárolásának és szállításának higiénés és munkavédelmi szabályaival.</t>
  </si>
  <si>
    <t>A vizsgálati mintát a laboratóriumba eljuttatja.</t>
  </si>
  <si>
    <t>„F” VIZSGÁLATOK ELŐKÉSZÍTÉSE, SZÁLLÍTÁSA ÉS MINTAVEZETÉS (11; 12; 26. SOR)</t>
  </si>
  <si>
    <r>
      <t xml:space="preserve">A tananyagelemek és a deszkriptorok projektszemléletű kapcsolódása: 
</t>
    </r>
    <r>
      <rPr>
        <sz val="11"/>
        <color theme="1"/>
        <rFont val="Franklin Gothic Book"/>
        <family val="2"/>
        <charset val="238"/>
      </rPr>
      <t>A tanuló/képzésben résztvevő felelősségteljesen kezeli a kommunális- és veszélyes hulladékot az előírásoknak megfelelően, ismerve az egészségügyi intézmények hulladéktípusait és azok kezelését. Ezzel biztosítja a beteg, kollégák és saját biztonságát, valamint hozzájárul a balesetvédelemhez. Például egy s.c. injekció beadása után a tanuló/képzésben résztvevő elkülöníti a használt eszközöket, majd az előírt gyűjtőedénybe helyezi őket, demonstrálva a szelektív hulladékkezelés szerepét a környezetvédelemben.</t>
    </r>
  </si>
  <si>
    <t>Balesetvédelem</t>
  </si>
  <si>
    <t>A munkaeszközök biztonsága</t>
  </si>
  <si>
    <t>Önállóan kezeli a munkája során keletkező, különböző típusú hulladékokat.</t>
  </si>
  <si>
    <t>A hulladékok kezelése során fontosnak tartja a munkavédelmi és környezetvédelmi szempontok betartását a saját, a munkatársak és a betegek érdekében.</t>
  </si>
  <si>
    <t>Ismeri az egészségügyi intézményekben keletkezett hulladékok fajtáit, kezelésük szabályait.</t>
  </si>
  <si>
    <t>A munkája során keletkezett kommunális és veszélyes hulladékot az előírásoknak megfelelően kezeli, tárolja.</t>
  </si>
  <si>
    <t>„I” MUNKAHELYI BIZTONSÁG, VÉDELEM ÉS HULLADÉKKEZELÉS (23; 24; 25. SOR)</t>
  </si>
  <si>
    <r>
      <t xml:space="preserve">A tananyagelemek és a deszkriptorok projektszemléletű kapcsolódása: 
</t>
    </r>
    <r>
      <rPr>
        <sz val="11"/>
        <color theme="1"/>
        <rFont val="Franklin Gothic Book"/>
        <family val="2"/>
        <charset val="238"/>
      </rPr>
      <t>A tanuló/képzésben résztvevő alaposan ismeri az egyéni védőeszközök fogalmát, típusait és használatának szabályait, valamint a munkavédelmi előírásokat. Ezek szervesen kapcsolódnak, hiszen a helyes védőeszköz-használat elengedhetetlen a beteg- és személyi biztonság megteremtéséhez az ápolási tevékenység során. 
Egy szimuláció során a tanuló/képzésben résztvevő egy fertőzésveszélyes környezetben dolgozik, ahol például a maszk és védőkesztyű használata elengedhetetlen. Az oktató felügyelete mellett pontosan betartja az egyéni védőeszközök viselésére vonatkozó előírásokat, ezzel biztosítva saját és a beteg védelmét.</t>
    </r>
  </si>
  <si>
    <t>Betegbiztonság szimulációs gyakorlat</t>
  </si>
  <si>
    <t>Betegbiztonság</t>
  </si>
  <si>
    <t>Munkáját a munkavédelmi szabályok betartásával végzi.</t>
  </si>
  <si>
    <t>Belátja az egyéni védőeszközök használatának jelentőségét a betegápolás során.</t>
  </si>
  <si>
    <t>Tisztában van az egyéni védőeszközök fogalmával, fajtáival, használatuk szabályaival.</t>
  </si>
  <si>
    <t>Előírásoknak megfelelően használja az egyéni védő-eszközöket.</t>
  </si>
  <si>
    <r>
      <t xml:space="preserve">A tananyagelemek és a deszkriptorok projektszemléletű kapcsolódása:
</t>
    </r>
    <r>
      <rPr>
        <sz val="11"/>
        <color theme="1"/>
        <rFont val="Franklin Gothic Book"/>
        <family val="2"/>
        <charset val="238"/>
      </rPr>
      <t>A tanuló/képzésben résztvevő tisztában van a biztonságos munkakörnyezet kialakításának fontosságával. Ismeri a munka-, tűz- és egészségvédelmi előírásokat, és elkötelezetten betartja azokat a beteg- és saját biztonság érdekében. Például egy szimuláció során ellenőrzi a tűzoltókészülék állapotát a munkaterületen, biztosítva ezzel a zavartalan és biztonságos ápolási körülményeket.</t>
    </r>
  </si>
  <si>
    <t>A munkahelyek kialakítása</t>
  </si>
  <si>
    <t>Felelős a munka-, tűz- és egészségvédelmi szabályok maradéktalan betartásáért.</t>
  </si>
  <si>
    <t>Elfogadja és kötelezőnek érzi a munka-, tűz- és egészségvédelmi szabályok betartását.</t>
  </si>
  <si>
    <t>Ismeri munkakörével kapcsolatos munka-, tűz- és egészségvédelmi szabályokat. Tisztában van a biztonságos munkavégzés feltételeivel.</t>
  </si>
  <si>
    <t>A betegek ápolása, gondozása során biztonságos környezetet és munkakörülményeket alakít ki.</t>
  </si>
  <si>
    <r>
      <t xml:space="preserve">A tananyagelemek és a deszkriptorok projektszemléletű kapcsolódása: 
</t>
    </r>
    <r>
      <rPr>
        <sz val="11"/>
        <color theme="1"/>
        <rFont val="Franklin Gothic Book"/>
        <family val="2"/>
        <charset val="238"/>
      </rPr>
      <t>A tanuló/képzésben résztvevő elsősegélynyújtó ismereteit és feladatait a gyakorlatban is elsajátítja: tudja, hogyan mérje fel a beteg állapotát, hogyan hívja a mentőt, és miként kezdje meg a szükséges elsősegélynyújtást – legyen szó eszméletlenségről, BLS, AED alkalmazásáról, vagy különböző sérülések, mérgezések esetéről. Mindeközben mindig a beteg érdekeit tartja szem előtt, empatikus és körültekintő módon jár el.
Például egy szimulációs gyakorlat során, amikor egy baleseti helyszínen egy beteg eszméletlen állapotba kerül, először felméri a helyszín biztonságát, majd az ABCDE szemlélet alapján gyorsan észleli a kritikus jeleket, megkezdi az újraélesztést és intézkedik, amíg a mentők megérkeznek.</t>
    </r>
  </si>
  <si>
    <t>Egészségügyi intézményben kialakult kritikus állapotok ellátása (IHBLS)</t>
  </si>
  <si>
    <t>Tömeges balesetek, katasztrófák</t>
  </si>
  <si>
    <t>Rosszullétek, mérgezések</t>
  </si>
  <si>
    <t>Sérültek állapotfelmérése, ellátása</t>
  </si>
  <si>
    <t>Újraélesztés</t>
  </si>
  <si>
    <t>ABCDE szemléletű állapotfelmérés és ellátás</t>
  </si>
  <si>
    <t>Veszélyhelyzetek ellátási stratégiái</t>
  </si>
  <si>
    <t>Az elsősegélynyújtás története, alapfogalmai</t>
  </si>
  <si>
    <t>Elsősegélynyújtási alapismeretek</t>
  </si>
  <si>
    <t>Önállóan felméri a helyszín biztonságát, tájékozódó betegvizsgálatot végez, mentőt/orvost hív, a segítség érkezéséig megkezdi az elsősegélynyújtást.</t>
  </si>
  <si>
    <t>Elkötelezett az irányban, hogy elsőse-gélynyújtást igénylő esetekben megfelelő segítséget nyújtson. Az ellátás során mindvégig a beteg érdekeit szem előtt tartva, empatikusan nyújt segítséget.</t>
  </si>
  <si>
    <t>Tisztában van az elsősegélynyújtási kötelezettséggel. Tudja az elsősegélynyújtó teendőit a beteg állapotának felmérése, betegvizsgálat, eszméletlenség, BLS, + AED esetén. Ismeri a különböző sérülések, belgyógyászati balesetek, termikus traumák, mérgezések, rosszullétek első ellátását. Ismeri a teendőket tömeges balesetek, katasztrófák esetén.</t>
  </si>
  <si>
    <t>Alapszintű elsősegélyt nyújt.</t>
  </si>
  <si>
    <t>„H” ELSŐSEGÉLYNYÚJTÁS (22. SOR)</t>
  </si>
  <si>
    <r>
      <t xml:space="preserve">A tananyagelemek és a deszkriptorok projektszemléletű kapcsolódása: 
</t>
    </r>
    <r>
      <rPr>
        <sz val="11"/>
        <color theme="1"/>
        <rFont val="Franklin Gothic Book"/>
        <family val="2"/>
        <charset val="238"/>
      </rPr>
      <t>A képzésben résztvevő felelősségteljesen kommunikál a betegek, hozzátartozók és kollégák felé, ideértve a különböző fogyatékkal élő egyéneket is. Megismeri a megbízható kommunikáció alapelveit és a lehetséges problémák okait, ezért figyelmesen hallgatja meg partnereit, és az ápoló vagy orvos irányítása alapján tájékoztatja őket a beteg állapotáról és a kezelési tervekről. Egy szimulációs gyakorlat során, amikor egy halláskárosult beteggel és családtagjaival kell beszélnie, ahol egyszerű, érthető nyelvet használ, vizuális segédeszközöket alkalmaz.</t>
    </r>
  </si>
  <si>
    <t>Egészségügyi kommunikáció</t>
  </si>
  <si>
    <t>Szociokulturális faktorok</t>
  </si>
  <si>
    <t>Kommunikáció</t>
  </si>
  <si>
    <t>Kommunikáció alapjai</t>
  </si>
  <si>
    <t>Tájékoztatást ad a betegnek és a hozzátartozóknak a beteg állapotával, gyógykezelésével kapcsolatban az ápoló és/vagy az orvos utasításának megfelelően.</t>
  </si>
  <si>
    <t>Fontosnak tartja a betegek, családtagok, kollégák meghallgatását.</t>
  </si>
  <si>
    <t>Ismeri a kommunikáció jellemzőit, a hiteles kommunikáció feltételeit, a kommunikációs zavarokat. Tisztában van a beteggel, családtagokkal, munkatársakkal történő kommunikáció szempontjaival. Ismeri a kommunikáció módját látás-, hallás-, beszéd- és értelmi fogyatékos emberrel.</t>
  </si>
  <si>
    <t>Munkája során kulturált kommunikációt folytat a betegekkel, családtagjaikkal, munkatársakkal. Hatékonyan kommunikál látás-, hallás-, beszéd- és értelmi fogyatékos emberrel.</t>
  </si>
  <si>
    <t>„B” KOMMUNIKÁCIÓ, INFORMÁCIÓÁTADÁS ÉS INTÉZMÉNYBEN VALÓ ELIGAZODÁS (2; 3; 4; 5; 21. SOR)</t>
  </si>
  <si>
    <r>
      <t xml:space="preserve">A tananyagelemek és a deszkriptorok projektszemléletű kapcsolódása: 
</t>
    </r>
    <r>
      <rPr>
        <sz val="11"/>
        <color theme="1"/>
        <rFont val="Franklin Gothic Book"/>
        <family val="2"/>
        <charset val="238"/>
      </rPr>
      <t>A képzésben résztvevő pontosan ismeri a testközeli és távoli eszközök típusait, és a beteg szükségletéhez képest használja őket. A szimuláció során a tanuló egy mozgáskorlátozott beteggel gyakorolja a járókeret helyes használatát. Az oktató irányítása mellett beállítja az eszközt, segít a biztonságos mozgásban, és figyelemmel kíséri a beteg reakcióit.</t>
    </r>
  </si>
  <si>
    <t>Gyógyászati segédeszközök szimulációs gyakorlat</t>
  </si>
  <si>
    <t>Gyógyászati segédeszközök</t>
  </si>
  <si>
    <t>Betegmozgatás szimulációs gyakorlat</t>
  </si>
  <si>
    <t>Betegfektetési és más pozicionálási technikák szimulációs gyakorlat</t>
  </si>
  <si>
    <t>Betegfektetési és más pozicionálási technikái, betegmozgatás</t>
  </si>
  <si>
    <t>Betartja az orvos/ápoló utasítá-sait, az előírt gyógyászati segédeszközöket szabályszerűen alkalmazza. A kényelmi eszközöket az ápoló ellenőrzése mellett, szabályszerűen alkalmazza.</t>
  </si>
  <si>
    <t>A beteget a szükséges mértékben támogatja, segíti az eszközök használatában. Tájékozódik a beteg komfortérzetéről.</t>
  </si>
  <si>
    <t>Ismeri a test közeli és test távoli gyógyászati segédeszközök csoportjait. Ismeri a mozgást, kommunikációt és tájékozódást segítő eszközöket, a személyi gondoskodás eszközeit. Ismeri a kényelmi eszközök fajtáit, jellemzőit, használatuk szempontjait.</t>
  </si>
  <si>
    <t>Gyógyászati segédeszközöket (mozgást, kommunikációt és tájékozódást, személyi gondoskodást segítő eszközök, műfogsor), kényelmi eszközöket alkalmaz a betegnél, vagy segíti a beteget annak használatában.</t>
  </si>
  <si>
    <t>„G” GYÓGYÁSZATI SEGÉDESZKÖZÖK ALKALMAZÁSA (20. SOR)</t>
  </si>
  <si>
    <r>
      <t xml:space="preserve">A tananyagelemek és a deszkriptorok projektszemléletű kapcsolódása: 
</t>
    </r>
    <r>
      <rPr>
        <sz val="11"/>
        <color theme="1"/>
        <rFont val="Franklin Gothic Book"/>
        <family val="2"/>
        <charset val="238"/>
      </rPr>
      <t>A tanuló/képzésben résztvevő a decubitus korai jeleit felismeri és azonnal jelzi az orvos vagy ápoló felé. Ismeri a kialakulás okait, és önállóan ellenőrzi a beteg állapotát. Például egy szimuláció során, amikor kezdeti bőrelváltozásokat észlel, azonnal jelzi az eltérést az oktató felé, elősegítve ezzel a gyors beavatkozást.</t>
    </r>
  </si>
  <si>
    <t>Betegápolási eljárások szimulációs gyakorlat</t>
  </si>
  <si>
    <t>Betegápolási eljárások</t>
  </si>
  <si>
    <t>Önálló megfigyelést végez. A nyomási fekély megjelenését jelzi orvos vagy ápoló felé.</t>
  </si>
  <si>
    <t>Szakmai ismereteit fejleszti, körültekintően végzi a munkáját.</t>
  </si>
  <si>
    <t>Ismeri a decubitus kialakulásának etiológiáját.</t>
  </si>
  <si>
    <t>Decubitus jeleit felismeri és jelzi.</t>
  </si>
  <si>
    <t>„E” SPECIALIZÁLT ÁPOLÁSI ELJÁRÁSOK (9; 17; 18; 19. SOR)</t>
  </si>
  <si>
    <r>
      <t xml:space="preserve">A tananyagelemek és a deszkriptorok projektszemléletű kapcsolódása: 
</t>
    </r>
    <r>
      <rPr>
        <sz val="11"/>
        <color theme="1"/>
        <rFont val="Franklin Gothic Book"/>
        <family val="2"/>
        <charset val="238"/>
      </rPr>
      <t>A nyomási fekély megelőzése szervesen kapcsolódik a tartósan fekvő betegek ápolási feladataihoz. A képzés során a tanuló/képzésben résztvevő elsajátítja a nyomási fekély fogalmát, kockázati tényezőit és a megelőző technikákat, valamint az előírt eszközök használatát. Az oktató utasítása és ellenőrzése mellett a megfelelő betegpozicionálás, monitorozás és dokumentálás révén csökkenti a kialakulás kockázatát. Például egy szimulációs gyakorlaton a tanuló/képzésben résztvevő a beteg helyes pozicionálásával, speciális segédeszközök alkalmazásával és a mért eredmények pontos dokumentálásával demonstrálja a prevenció fontosságát, elősegítve ezzel a beteg komfortját és biztonságát.</t>
    </r>
  </si>
  <si>
    <t>Inaktivitási tünetcsoport</t>
  </si>
  <si>
    <t>A prevenciós tevékenységet az ápoló utasítása alapján és ellenőrzése mellett végzi.</t>
  </si>
  <si>
    <t>Elkötelezett az ápolási feladatok szakmai szabályoknak megfelelő végzése tekintetében. Felismeri a nyomási fekély megelőzésének fontosságát.</t>
  </si>
  <si>
    <t>Ismeri a nyomási fekély fogalmát, rizikótényezőit, stádiumait, megelőzésének lehetőségeit, valamint a megelőzésben használt eszközöket.</t>
  </si>
  <si>
    <t>A nyomási fekély kialakulását megelőző eszközöket és ápolási technikákat alkalmazza a tartósan fekvő beteg ápolása során.</t>
  </si>
  <si>
    <r>
      <t xml:space="preserve">A tananyagelemek és a deszkriptorok projektszemléletű kapcsolódása: 
</t>
    </r>
    <r>
      <rPr>
        <sz val="11"/>
        <color theme="1"/>
        <rFont val="Franklin Gothic Book"/>
        <family val="2"/>
        <charset val="238"/>
      </rPr>
      <t>A tanuló/képzésben résztvevő a sztómával élő betegek mindennapi gondozását végzi, különösen akkor, ha az önellátó képesség csökken. Ismeri a különböző sztómák ápolási követelményeit, így a beteg állapotát figyelembe véve, empatikusan segédkezik a beavatkozások során az oktató irányítása mellett. Például egy szimuláció során a tanuló precízen megtisztítja a sztóma környékét, elvégzi az ápolási lépéseket, és az ápoló felügyelete mellett biztosítja a beteg kényelmét és biztonságát.</t>
    </r>
  </si>
  <si>
    <t>A sztóma gondozásában az ápoló utasításának megfelelően segédkezik.</t>
  </si>
  <si>
    <t>Szem előtt tartja a beteg állapotát, tiszteletben tartja a szeméremérzetét, empatikusan segédkezik a beavatkozás során.</t>
  </si>
  <si>
    <t>Tisztában van a különféle sztómák mindennapos gondozási feladataival.</t>
  </si>
  <si>
    <t>Sztómák mindennapi gondozási feladatait végzi sztómával élő betegnél, a beteg önellátó képességének csökkenése esetén.</t>
  </si>
  <si>
    <r>
      <t xml:space="preserve">A tananyagelemek és a deszkriptorok projektszemléletű kapcsolódása: 
</t>
    </r>
    <r>
      <rPr>
        <sz val="11"/>
        <color theme="1"/>
        <rFont val="Franklin Gothic Book"/>
        <family val="2"/>
        <charset val="238"/>
      </rPr>
      <t>Az egészségügyi ellátásban a beteg szükségleteinek kielégítése, intimitásuk megőrzése és egyéni ápolása elengedhetetlen a komfort és biztonság érdekében. Az oktató irányítása mellett a tanuló/képzésben résztvevő segít a táplálkozásban, higiéniai, pihenési, mozgási és ürítési feladatokban, különösen akadályozott eseteknél. A beteg aktuális állapotát figyelembe véve, empátiával és tisztelettel alkalmazza az egyéni ápolási technikákat. Például egy szimuláció során, amikor egy mozgáskorlátozott páciens esetében speciális fektetési módszereket kell alkalmazni a kényelmes és biztonságos ellátás érdekében, gondosan pozicionálja a beteget, így biztosítva a megfelelő támogatást.</t>
    </r>
  </si>
  <si>
    <t>Beteggondozás alapjai szimulációs gyakorlat</t>
  </si>
  <si>
    <t>Az akadályozottság/korlátozottság alapfogalmai</t>
  </si>
  <si>
    <t>A beteggondozás alapjai</t>
  </si>
  <si>
    <t>A szükségletek kielégítésének segítését az ápoló utasítása alapján, az ápoló ellenőrzése mellett végzi.  Betartja a munka-, egészségvédelmi, higiénés szabályokat, valamint a betegbiztonság szempontjait a beteg ápolása, gondozása során. A tőle elvárható támogatást nyújtja az akadályozott beteg számára, ezt meghaladó esetekben segítséget kér az ápolótól.</t>
  </si>
  <si>
    <t>Szem előtt tartja a beteg állapotát. Megfelelő toleranciával és empátiával rendelkezik a betegek irányában, feladatellátása során végig tekintettel van szeméremérzetükre, tiszteletben tartja emberi méltóságukat.  Elkötelezett a betegek ápolásával kapcsolatban.</t>
  </si>
  <si>
    <t>Ismeri az egészséges és beteg ember szükségleteit, valamint a szükségletek kielégítésének, illetve a beteg segítésének lehetőségeit. Ismeri az inkontinens beteg ápolását. Ismeri az akadályozottság formáit, az akadályok típusait és az akadálymentesítés lehetőségeit, eszközeit.</t>
  </si>
  <si>
    <t>Segítséget nyújt és intimitást biztosít az alapvető szükségletek (táplálkozás, higiéné, alvás, pihenés, mozgás, ürítés, biztonság, normál légzés, testhőmérséklet) kielégítéséhez, biztosítja a beteg komfortját. Segítséget nyújt a különböző akadályozottsággal élő emberek számára a speciális szükségleteik kielégítésében.</t>
  </si>
  <si>
    <t>"A" ÁLTALÁNOS BETEGÁPOLÁS ÉS FELMÉRÉS (1; 10; 16. SOR)</t>
  </si>
  <si>
    <r>
      <t xml:space="preserve">A tananyagelemek és a deszkriptorok projektszemléletű kapcsolódása: 
</t>
    </r>
    <r>
      <rPr>
        <sz val="11"/>
        <color theme="1"/>
        <rFont val="Franklin Gothic Book"/>
        <family val="2"/>
        <charset val="238"/>
      </rPr>
      <t>A bevitt és ürített folyadék pontos rögzítése segíti az állapot nyomon követését. Például egy szimuláció során, amikor a beteg intravénás és orális folyadékpótlást is kap, a mért adatok alapján, ha a vizeletmennyiség elmarad a bevitt mennyiségtől, az eltérést az oktató felé jelzik a folyadékterápia korrigálásához.</t>
    </r>
  </si>
  <si>
    <t>A bevitt-ürített folyadék vezetését szakszerűen, az ápoló ellenőrzése mellett végzi el és dokumentálja.</t>
  </si>
  <si>
    <t>A bevitt-ürített folyadék mérése és dokumentálása során gondosan és pontosan jár el.</t>
  </si>
  <si>
    <t>Tisztában van a folyadékháztartással kapcsolatos legalapvetőbb ismeretekkel. Ismeri a vízfelvétel és vízleadás formáit, élettani mennyiségét. Ismeri a bevitt és ürített folyadék dokumentálásának szabályait.</t>
  </si>
  <si>
    <t>Méri és dokumentálja a beteg által bevitt és ürített folyadék mennyiségét.</t>
  </si>
  <si>
    <r>
      <t>A tananyagelemek és a deszkriptorok projektszemléletű kapcsolódása:</t>
    </r>
    <r>
      <rPr>
        <sz val="11"/>
        <color theme="1"/>
        <rFont val="Franklin Gothic Book"/>
        <family val="2"/>
        <charset val="238"/>
      </rPr>
      <t xml:space="preserve"> 
Szituációk során a tanuló/képzésben résztvevő a beteg testváladékainak – például a vizelet és a széklet – felfogását, megfigyelését és dokumentálását végzi a higiéniai és fertőtlenítési előírások betartásával. Ha kóros eltérést észlel, azt azonnal rögzíti és jelzi az oktató felé, biztosítva ezzel a gyors és megfelelő beavatkozást, valamint a beteg biztonságos ellátását. Az eszközök helyes használatára, tisztítására és fertőtlenítésére szintén nagy hangsúlyt fektet, így a beteg ellátása során minden lépést precízen és környezettudatosan hajt végre már a szimulációk alatt is.</t>
    </r>
  </si>
  <si>
    <t>A betegmegfigyelés alapjai</t>
  </si>
  <si>
    <t>Fertőtlenítés</t>
  </si>
  <si>
    <t>Megfigyeléseit dokumentálja, a testváladékok kóros eltéréseit jelzi az ápoló felé. Önállóan, a szakmai, higiénés és munkavédelmi szabályok betartásával kezeli a beteg testváladékait.</t>
  </si>
  <si>
    <t>Belátja a megfigyelés során nyert információk jelentőségét a beteg ellátásában. Fontosnak tartja a fertőtlenítőszerek környezetre gyakorolt hatásának a minimalizálását.</t>
  </si>
  <si>
    <t>Ismeri a testváladékok élettani jellemzőit, normálistól való eltéréseit és megfigyelésének szempontjait. Ismeri a kapcsolódó alapvető szakkifejezéseket. Tisztában van a váladékfelfogó eszközök típusaival, használatukkal, a tisztításuk és fertőtlenítésük szabályaival.</t>
  </si>
  <si>
    <t>Felfogja és szükség esetén gyűjti a beteg testváladékait, jelzi a váladékok kóros eltéréseit.</t>
  </si>
  <si>
    <r>
      <t xml:space="preserve">A tananyagelemek és a deszkriptorok projektszemléletű kapcsolódása: 
</t>
    </r>
    <r>
      <rPr>
        <sz val="11"/>
        <color theme="1"/>
        <rFont val="Franklin Gothic Book"/>
        <family val="2"/>
        <charset val="238"/>
      </rPr>
      <t>A képzés során az egyszerű eszközös vizsgálatok, a vitális paraméterek mérése és dokumentálása szorosan összekapcsolódik a beteg állapotának pontos felméréséhez. Az elsajátított ismeretek – például a testtömeg, testmagasság, testkörfogat mérésének technikái és a non-invazív mérések szabályai – segítik a precíz, higiénikus munkavégzést, miközben a kóros eltérések azonnal jelzésre kerülnek. Például egy demonstrációs gyakorlat során, amikor a testtömeget méri, a pontos adatgyűjtés hozzájárul a beteg állapotának megbízható értékeléséhez és a megfelelő ellátási folyamat megindításához.</t>
    </r>
  </si>
  <si>
    <t>Non-invazív mérések és dokumentáció klinikai gyakorlat</t>
  </si>
  <si>
    <t>Non-invazív mérések és dokumentáció szimulációs gyakorlat</t>
  </si>
  <si>
    <t>Szállítási módok, betegszállítási alapok</t>
  </si>
  <si>
    <t>Non-invazív mérések és dokumentáció</t>
  </si>
  <si>
    <t>Egyszerű vizsgáló eljárásokat szakszerűen, a higiénés szabályok betartásával, az ápoló utasítása alapján, az ápoló ellenőrzése mellett végzi és dokumentálja. A vitális paraméterek megfigyelése során észlelt kóros eltéréseket azonnal jelzi az ápoló, vagy az orvos felé.</t>
  </si>
  <si>
    <t>Mérési feladatait pontosan végzi. Felismeri a megfigyelés során nyert információk jelentőségét. A rábízott feladatokat szakszerűen, az utasításoknak megfelelőn végzi.</t>
  </si>
  <si>
    <t>Ismeri a testtömeg, testmagasság, testkörfogat mé-résének eszközeit, kivitelezésének, dokumentálásának előírásait. Ismeri a vitális paraméterek fogalmát, élettani alapjait, jellemzőit, főbb eltéréseit és megfigyelésének szempontjait. Tudja a kardinális tünetek non-invazív mérésének szabályait, ismeri a használható eszközöket. Ismeri és használja a kapcsolódó legfontosabb szakkifejezéseket.</t>
  </si>
  <si>
    <t>Egyszerű eszközös vizsgálatokat végez, vitális paraméterek megfigyelését végzi, és az eredményeket dokumentálja.</t>
  </si>
  <si>
    <r>
      <t xml:space="preserve">A tananyagelemek és a deszkriptorok projektszemléletű kapcsolódása: 
</t>
    </r>
    <r>
      <rPr>
        <sz val="11"/>
        <color theme="1"/>
        <rFont val="Franklin Gothic Book"/>
        <family val="2"/>
        <charset val="238"/>
      </rPr>
      <t>Az egészségügyi ellátásban a beteg kísérése és szállítása elengedhetetlen a biztonságos ellátáshoz. A vizsgálatra kísérés során a helyes betegszállító eszközöket használva, a tanuló/képzésben résztvevő az előírásokat betartva jár el, miközben empatikus hozzáállásával - az oktató felügyelete mellett - biztosítja a dokumentáció és adatvédelem szempontjából szükséges óvintézkedéseket. Például egy projekt során, amikor egy mozgáskorlátozott beteget szállít vizsgálatra, gondosan alkalmazza a speciális eszközöket, így garantálva a beteg biztonságát és kényelmét.</t>
    </r>
  </si>
  <si>
    <t>Az egészségügyi törvény alapvető szabályozási területei</t>
  </si>
  <si>
    <t>Egészségügyi etikai és betegjogi alapismeretek</t>
  </si>
  <si>
    <t>A beteg kísérését, szállítását az ápoló irányítása mellett végzi, közben fokozottan ügyel a beteg biztonságára és a betegdokumentációra, adatvédelemre.</t>
  </si>
  <si>
    <t>A beteghez toleránsan, empatikusan viszonyul. A megfelelő óvintézkedés mellett kíséri/szállítja a beteget.</t>
  </si>
  <si>
    <t>Ismeri az intézményen belül használt betegszállító eszközök alkalmazását. Ismeri a betegszállítás módozatait. Ismeri az akadályozott ember szükségleteit, segítési módjait.</t>
  </si>
  <si>
    <t>A beteget vizsgálatra kíséri, szállítja, megfelelően alkalmazza a betegszállítás eszközeit.</t>
  </si>
  <si>
    <r>
      <t>A tananyagelemek és a deszkriptorok projektszemléletű kapcsolódása:</t>
    </r>
    <r>
      <rPr>
        <sz val="11"/>
        <color theme="1"/>
        <rFont val="Franklin Gothic Book"/>
        <family val="2"/>
        <charset val="238"/>
      </rPr>
      <t xml:space="preserve"> 
A vizit és konzílium előkészítése szervesen kapcsolódik a beteggondozás alapelveihez, hiszen a célok és feladatok ismerete garantálja a betegek, a kórterem és az eszközök precíz előkészítését. A tanuló/képzésben résztvevő felelősségteljesen jár el, elősegítve a hatékony csapatmunkát és ellátást. Például egy szimulációs konzílium előtt alaposan felméri a beteg állapotát, és pontosan előkészíti a vizithez szükséges eszközöket, így biztosítva a gördülékeny együttműködést.</t>
    </r>
  </si>
  <si>
    <t>A team tagjaként részt vesz a viziteken, az ápoló utasítása és ellenőrzése mellett felkészíti a betegeket, előkészíti a kórtermet és a szükséges eszközöket.</t>
  </si>
  <si>
    <t>Tisztában van a vizit és a konzílium céljával, szerepével, emiatt felelősen viszonyul az előkészítéséhez.</t>
  </si>
  <si>
    <t>Ismeri a vizit és a konzílium fogalmát. Tudja a vizit előkészítésével és megvalósításával kapcsolatos ápolói feladatokat.</t>
  </si>
  <si>
    <t>Vizithez, konzíliumhoz előkészít.</t>
  </si>
  <si>
    <r>
      <t xml:space="preserve">A tananyagelemek és a deszkriptorok projektszemléletű kapcsolódása: 
</t>
    </r>
    <r>
      <rPr>
        <sz val="11"/>
        <color theme="1"/>
        <rFont val="Franklin Gothic Book"/>
        <family val="2"/>
        <charset val="238"/>
      </rPr>
      <t xml:space="preserve">A tanuló/képzésben résztvevő elvégzi a beteg általános vizsgálatát, felméri a fizikai állapotát és folyamatosan figyeli a változásokat. Mélyrehatóan ismeri az emberi szervezet felépítését, beleértve a test részeinek magyar és latin neveit, valamint a normál és kóros állapotok megfigyelésének szempontjait – például a fájdalom tüneteit vagy a tudat zavaráit. Az összegyűjtött adatokat pontosan dokumentálja, és szükség esetén egy - szimuláció kapcsán - jelzi az eltéréseket az orvos vagy ápoló felé. </t>
    </r>
  </si>
  <si>
    <t>Gyógyítással kapcsolatos kifejezések</t>
  </si>
  <si>
    <t>Kórtani és klinikumi elnevezések</t>
  </si>
  <si>
    <t>Szervek, szervrendszerek</t>
  </si>
  <si>
    <t>Az emberi test részei, síkok, irányok</t>
  </si>
  <si>
    <t>Az orvosi latin nyelv alapjai</t>
  </si>
  <si>
    <t>Egészségügyi terminológia</t>
  </si>
  <si>
    <t>Az idegrendszer, endokrin rendszer és az érzékszervek alapjai</t>
  </si>
  <si>
    <t>Az emésztés, kiválasztás, szaporodás alapjai</t>
  </si>
  <si>
    <t>A keringés és légzés alapjai</t>
  </si>
  <si>
    <t>A mozgásrendszer alapjai</t>
  </si>
  <si>
    <t>Általános ismeretek</t>
  </si>
  <si>
    <t>Az emberi test felépítése</t>
  </si>
  <si>
    <t>A kóros elváltozásokat, állapotváltozásokat jelzi az orvos, vagy ápoló felé.</t>
  </si>
  <si>
    <t>Belátja a megfigyelés során nyert információk jelentőségét a beteg ellátásában.  A megfigyelés során szakszerűen, pontosan, empátiával végzi feladatát.</t>
  </si>
  <si>
    <t>Alapvető ismeretekkel rendelkezik az emberi szervezet felépítéséről, működéséről. Ismeri az emberi test részeinek és működésének magyar és orvosi latin nyelvű megnevezéseit. Ismeri a testalkat, testtájékok, járás, a bőr és bőrfüggelékek megfigyelésének szempontjait, ezekkel kapcsolatos fontosabb szakkifejezéseket. Felismeri a normálistól eltérő állapotokat. Ismeri a fájdalomra utaló jeleket, tüneteket, a jellegzetes fájdalmakat és az ahhoz kapcsolódó fontosabb szakkifejezéseket. Ismeri a tudat, a magatartás kóros elváltozásait és a kapcsolódó szakkifejezéseket.</t>
  </si>
  <si>
    <t>Elvégzi a beteg általános megtekintését, felméri a beteg fizikális állapotát. Részt vesz a beteg teljes körű megfigyelésében.</t>
  </si>
  <si>
    <r>
      <t xml:space="preserve">A tananyagelemek és a deszkriptorok projektszemléletű kapcsolódása: 
</t>
    </r>
    <r>
      <rPr>
        <sz val="11"/>
        <color theme="1"/>
        <rFont val="Franklin Gothic Book"/>
        <family val="2"/>
        <charset val="238"/>
      </rPr>
      <t>A tanuló/képzésben résztvevő részt vesz a fertőző betegek elkülönítésében és alapápolásában, ismerve a higiéniai, munkavédelmi és fenntarthatósági előírásokat. Empátiával és felelősséggel jár el, hogy megakadályozza a fertőzések terjedését. Egy szimuláció során egy influenzás beteg elkülönítésekor gondosan kiválasztja az eszközöket és megfelelően kezeli a hulladékot az oktató irányítása mellett.</t>
    </r>
  </si>
  <si>
    <t>Infekciókontroll</t>
  </si>
  <si>
    <t>Az ápoló irányítása mellett végzi a fertőző beteg ellátását, betartja és betartatja a munka-, környezetvédelmi és higiénés szabályokat.</t>
  </si>
  <si>
    <t>Magára nézve kötelezőnek érzi azoknak a rendszabályoknak a betartását, amelyek a fertőzések átvitelének megelőzését szolgálják. Megérti az elkülönített beteget, empátiával végzi ápolását. Ügyel arra, hogy a fertőző beteg elkülönítése során érvényesüljenek a fenntarthatóság szempontjai, mind az eszközök, módszerek kiválasztásában, mind a keletkező hulladék kezelésében.</t>
  </si>
  <si>
    <t>Ismeri a fertőző betegek elkülönítésére és ápolására vonatkozó előírásokat, higiénés és munkavédelmi szabályokat. Tudja az alapápolási műveletek szabályait, kivitelezését.</t>
  </si>
  <si>
    <t>Részt vesz a fertőző beteg elkülönítésében, a fertőző beteg alapápolását végzi.</t>
  </si>
  <si>
    <r>
      <t xml:space="preserve">A tananyagelemek és a deszkriptorok projektszemléletű kapcsolódása: 
</t>
    </r>
    <r>
      <rPr>
        <sz val="11"/>
        <color theme="1"/>
        <rFont val="Franklin Gothic Book"/>
        <family val="2"/>
        <charset val="238"/>
      </rPr>
      <t>A tanuló/képzésben résztvevő folyamatosan fenntartja a kórterem és a vizsgáló rendjét, így biztonságos, nyugodt környezetet teremt a betegeknek. Gondosan fertőtleníti az eszközöket és felületeket, a textíliákat pedig az előírások szerint kezeli, ami kiemelten fontos a kórházi fertőzések megelőzése és a betegek kényelme szempontjából. A fertőtlenítő oldatokat szabályosan készíti el, betartja az aszepszis és a munkavédelem elveit, ezzel hozzájárulva a magas színvonalú betegellátáshoz.</t>
    </r>
  </si>
  <si>
    <t>A kórterem, vizsgálóhelyiség rendjét következetesen, önállóan biztosítja.</t>
  </si>
  <si>
    <t>Magára nézve kötelezőnek érzi a higiénés szabályok betartását és betartatását. Belátja az aszepszis jelentőségét, megsértésének lehetséges következményeit. Belátja a nosocomi-alis fertőzések megelőzésének fontosságát. Munkahelyén és magánéletében is környezettudatos magatartást tanúsít.</t>
  </si>
  <si>
    <t>Ismeri a kórterem és a vizsgáló felszerelését, az alkalmazott eszközök, berendezések fertőtlenítési lehetőségeit. Ismeri az előírt koncentrációjú fertőtlenítő oldatok elkészítésének előírásait. Ismeri a szennyes és tiszta textília kezelésének szabályait.</t>
  </si>
  <si>
    <t>Biztosítja a kórterem/vizsgáló-helyiség rendjét, biztonságos, nyugodt környezetet alakít ki a beteg számára. Fertőtleníti a beteggel közvetlenül, vagy közvetve érintkező tárgyakat, eszközöket, felületeket. A tiszta és használt textíliákat a szabályoknak megfelelően kezeli és tárolja.</t>
  </si>
  <si>
    <t>„D” STERILIZÁLÁS, FERTŐTLENÍTÉS ÉS HIGIÉNIAI ELJÁRÁSOK (7; 8. SOR)</t>
  </si>
  <si>
    <r>
      <t xml:space="preserve">A tananyagelemek és a deszkriptorok projektszemléletű kapcsolódása: 
</t>
    </r>
    <r>
      <rPr>
        <sz val="11"/>
        <color theme="1"/>
        <rFont val="Franklin Gothic Book"/>
        <family val="2"/>
        <charset val="238"/>
      </rPr>
      <t>A tanuló/képzésben résztvevő az eszközök előkészítésétől a steril anyagok tárolásáig az infekciókontroll alapelveit követi. Ismeri az aszepszis és antiszepszis alapjait, így a sterilizálás, fertőtlenítés és szabályos tárolás hozzájárul a nosocomialis fertőzések megelőzéséhez. E lépések összhangban vannak a kórházi higiénés előírásokkal, így a tanuló/képzésben résztvevő mind a képzési helyén, mind magánéletében felelősségteljesen és környezettudatosan cselekszik.</t>
    </r>
  </si>
  <si>
    <t>Sterilizálás</t>
  </si>
  <si>
    <t>Hulladékkezelés</t>
  </si>
  <si>
    <t>Fertőtlenítés, sterilizálás alapjai, steril anyagok kezelése</t>
  </si>
  <si>
    <t>Egyéni védőeszközök használata</t>
  </si>
  <si>
    <t>Infekció - nosocomiális infekció</t>
  </si>
  <si>
    <t>Alapvető higiénés rendszabályok</t>
  </si>
  <si>
    <t>Felelős a kórházhigiénés rendszabályok betartásáért és a nosocomialis fertőzések kialakulásának megelőzéséért munkája során. Önállóan és felelősen alkalmazza a steril anyagok kezelésének, tárolásának szabályait.</t>
  </si>
  <si>
    <t>Tisztában van az aszepszis, antiszepszis lényegével. Ismeri a sterilizálás lehetséges formáit, az eszközök sterilizálásra történő előkészítésének folyamatát. Tudja a steril anyagok kezelésének, szállításának, tárolásának szabályait. Tisztában van a fertőzések létrejöttének mechanizmusaival, a nosocomialis fertőzések jelentőségével, a megelőzést szolgáló rendszabályokkal. Ismeri a fertőtlenítőszerek típusait és a fertőtlenítő eljárások módozatait. Ismeri az egyes ellátási területek higiénés rendjét.</t>
  </si>
  <si>
    <t>Előkészíti az eszközöket, anya-gokat a megfelelő sterilizálási eljáráshoz. A steril anyagokat a szabályoknak megfelelően kezeli, tárolja.</t>
  </si>
  <si>
    <r>
      <t xml:space="preserve">A tananyagelemek és a deszkriptorok projektszemléletű kapcsolódása: 
</t>
    </r>
    <r>
      <rPr>
        <sz val="11"/>
        <color theme="1"/>
        <rFont val="Franklin Gothic Book"/>
        <family val="2"/>
        <charset val="238"/>
      </rPr>
      <t>A mérések és megfigyelések pontos dokumentálása elengedhetetlen a beteg állapotának nyomon követéséhez és a jogszabályok betartásához. A tanuló/képzésben résztvevő ismeri az egészségügyi dokumentáció típusait és formáit, így tudatosan alkalmazza az adatvédelmi előírásokat, ami biztosítja, hogy a beteg adatai csak arra jogosultak számára legyenek hozzáférhetőek. Ezen lépések egymásra épülnek, elősegítve az etikus és szabályozott betegellátást.</t>
    </r>
  </si>
  <si>
    <t>Az elektrokémia alapjai</t>
  </si>
  <si>
    <t>Kémiai termodinamika és Reakciókinetika</t>
  </si>
  <si>
    <t>Halogén elemek biológiai jelentősége</t>
  </si>
  <si>
    <t>Nemfémes elemek</t>
  </si>
  <si>
    <t>Átmenetifémek, fémkomplexek, földfémek</t>
  </si>
  <si>
    <t>Alkálifémek, alkáliföldfémek, szerepük a biológiai rendszerekben</t>
  </si>
  <si>
    <t>A víz és a vizes oldatok (elektrolitok, savak, bázisok), kémiai egyensúlyok</t>
  </si>
  <si>
    <t>Halmazállapotok, oldatok és kolloidok</t>
  </si>
  <si>
    <t>A molekulák szerkezete, kémiai kötések és kémiai reakciók</t>
  </si>
  <si>
    <t>Kémiai alapfogalmak, az atomok elekt- ronszerkezete és a periódusos rendszer</t>
  </si>
  <si>
    <t>Szakmai kémiai és biokémiai alapok</t>
  </si>
  <si>
    <t>Fénytan alapjai, fényvisszaverődés, -elnyelés, -törés</t>
  </si>
  <si>
    <t>Ultrahang fizikai alapjai</t>
  </si>
  <si>
    <t>Röntgen képalkotó berendezések</t>
  </si>
  <si>
    <t>Sugárfizika alapjai</t>
  </si>
  <si>
    <t>Szakmai fizikai és biofizikai alapok</t>
  </si>
  <si>
    <t>Illetéktelen személynek nem szolgáltat ki betegekkel kapcsolatos információt, adatot és dokumentumot. Egyszerű vizsgáló eljárások eredményeit az ápoló ellenőrzése mellett dokumentálja.</t>
  </si>
  <si>
    <t>Tiszteletben tartja az adatvédelmi szabályokat. Mérési eredményeit, megfigyeléseit pontosan dokumentálja.</t>
  </si>
  <si>
    <t>Ismeri az egészségügyi dokumentáció típusait, formáit (papír alapú, elektronikus), az adatvédelemmel kapcsolatos szabályokat. Ismeri a lázlap, betegmegfigyelő lap vezetésének szabályait.</t>
  </si>
  <si>
    <t>Méréseit, megfigyeléseit lázlapon, betegmegfigyelő lapon dokumentálja.</t>
  </si>
  <si>
    <r>
      <t xml:space="preserve">A tananyagelemek és a deszkriptorok projektszemléletű kapcsolódása: 
</t>
    </r>
    <r>
      <rPr>
        <sz val="11"/>
        <color theme="1"/>
        <rFont val="Franklin Gothic Book"/>
        <family val="2"/>
        <charset val="238"/>
      </rPr>
      <t>A tanuló/képzésben résztvevő alaposan ismeri az ápolás etikai és jogi előírásait, különös tekintettel a betegjogok érvényesítésére. Feladatai során azonnal jelzi, ha etikai vagy jogi problémák adódnak és betartja a beteglátogatásra vonatkozó normákat. Amikor etikai kérdéssel találkozik, azonnal tájékoztatja a feletteseit, ezzel biztosítva a szakma iránti elkötelezettségét.</t>
    </r>
  </si>
  <si>
    <t>Az egészségügyi dolgozó alapvető jogai és kötelezettségei</t>
  </si>
  <si>
    <t>Betegjogok</t>
  </si>
  <si>
    <t>Etika és megbízhatóság</t>
  </si>
  <si>
    <t>Betartja a munkájával kapcsolatos etikai és jogi követelményeket.</t>
  </si>
  <si>
    <t>Magára nézve kötelezőnek érzi az etikai és jogi normák betartását. Fontosnak tartja a hivatásához méltó megjelenést, magatartást. Munkáját a beteg jogainak érvényesítésével végzi.</t>
  </si>
  <si>
    <t>Tudja az egészségügyi szakdolgozó tevékenységével kapcsolatos etikai normákat, magatartási elvárásokat. Ismeri az egészségügyi törvénynek az ápolói munkával összefüggő főbb előírásait, különös tekintettel a betegek jogaira. Ismeri a betegjogok érvényesítésének lehetőségeit. Érti a beteglátogatással kapcsolatos általános elvárásokat.</t>
  </si>
  <si>
    <t>Az ápolási munka során előforduló ápolásetikai és betegjogi problémákat jelzi.</t>
  </si>
  <si>
    <r>
      <t>A tananyagelemek és a deszkriptorok projektszemléletű kapcsolódása:</t>
    </r>
    <r>
      <rPr>
        <sz val="11"/>
        <color theme="1"/>
        <rFont val="Franklin Gothic Book"/>
        <family val="2"/>
        <charset val="238"/>
      </rPr>
      <t xml:space="preserve"> 
A tanuló/képzésben résztvevő, a szakdolgozó felügyelete mellett, önállóan azonosítja a betegeket, ismerve a folyamat lényegét, szabályait és dokumentációját. Az egészségügyi törvény és a betegjogok figyelembevételével elkerüli a hibákat és biztosítja a személyre szabott ellátást. Egy szimuláció során, új páciens adatainak rögzítésekor pontosan követi az előírásokat, elősegítve a biztonságos és etikus működést.</t>
    </r>
  </si>
  <si>
    <t>Informatika az egészségügyben</t>
  </si>
  <si>
    <t>Adatvédelem</t>
  </si>
  <si>
    <t>Egészségügyi informatikai alapok</t>
  </si>
  <si>
    <t xml:space="preserve">Egészségügyi informatika </t>
  </si>
  <si>
    <t>Önállóan azonosítja a beteget.</t>
  </si>
  <si>
    <t>A beteg jogait szem előtt tartva alkalmazza a betegazonosítás szabályait.</t>
  </si>
  <si>
    <t>Ismeri a betegazonosítás lényegét, szabályait, módszereit, a kapcsolódó dokumentációt.</t>
  </si>
  <si>
    <t>Tevékenységéhez kapcsolódóan azonosítja a beteget.</t>
  </si>
  <si>
    <r>
      <t xml:space="preserve">A tananyagelemek és a deszkriptorok projektszemléletű kapcsolódása: 
</t>
    </r>
    <r>
      <rPr>
        <sz val="11"/>
        <color theme="1"/>
        <rFont val="Franklin Gothic Book"/>
        <family val="2"/>
        <charset val="238"/>
      </rPr>
      <t>A tanuló/képzésben résztvevő eligazodik az egészségügyi ellátórendszerben, hatékonyan működik együtt a társakkal, és felelősen fejleszti szakmai tudását. Egy projekt során feltérképezi egy szimulációs kórházi osztály szerkezetét, majd a munkavédelmi alapelveket figyelembe véve javaslatot tesz a munkahely biztonságos kialakítására.</t>
    </r>
  </si>
  <si>
    <t>Felelős a tudásának folyamatos fejlesztéséért.</t>
  </si>
  <si>
    <t>Igénye van a folyamatos szakmai fejlődésre. Folyamatosan együttműködik a munkatársaival. A munkatársakkal konstruktív együttműködésre és a problémák hatékony megoldására törekszik.</t>
  </si>
  <si>
    <t>Ismeri az egészségügyi ellátórendszer struktúráját, működését. Ismeri a team-munka alapjait, az együttműködés és problémamegoldás lehetőségeit.</t>
  </si>
  <si>
    <t>Eligazodik az egészségügyi ellátórendszerben.</t>
  </si>
  <si>
    <r>
      <t xml:space="preserve">A tananyagelemek és a deszkriptorok projektszemléletű kapcsolódása: 
</t>
    </r>
    <r>
      <rPr>
        <sz val="11"/>
        <color theme="1"/>
        <rFont val="Franklin Gothic Book"/>
        <family val="2"/>
        <charset val="238"/>
      </rPr>
      <t xml:space="preserve">A tanuló/képzésben résztvevő aktívan közreműködik egészségfejlesztő események és szűrőprogramok megszervezésében. Ismeri az egészséges életmód alapelveit és a megelőzés szintjeit, figyelembe véve a környezeti tényezőket. Gyakorlatai során és magánéletében is egészségtudatos, és az oktató irányítása mellett egy mentálhigiénés szűrőprogram lebonyolításakor, szakszerűen végzi feladatait. </t>
    </r>
  </si>
  <si>
    <t>Az egészségfejlesztésre irányuló tevékenységeket az ápoló irányítása és ellenőrzése mellett végzi.</t>
  </si>
  <si>
    <t>Munkahelyén és magánéletében is egészségtudatos magatartást tanúsít. A rendezvények előkészítése és lebonyolítása során szem előtt tartja a környezetvédelmi szempontokat.</t>
  </si>
  <si>
    <t>Ismeri az egészségkultúra elemeit, az egészséges életmód, életvitel jellemzőit. Tisztában van a környezet szennyezés és az egyéb egészségkárosító tényezők formáival, a megelőzés lehetőségeivel. Ismeri a prevenció szintjeit, a mentálhigiéné és az egészségfejlesztés alapvető lehetőségeit.</t>
  </si>
  <si>
    <t>Részt vesz az egészség fejlesztését célzó rendezvények, szűrőprogramok lebonyolításában.</t>
  </si>
  <si>
    <r>
      <t xml:space="preserve">A tananyagelemek és a deszkriptorok projektszemléletű kapcsolódása: 
</t>
    </r>
    <r>
      <rPr>
        <sz val="11"/>
        <color theme="1"/>
        <rFont val="Franklin Gothic Book"/>
        <family val="2"/>
        <charset val="238"/>
      </rPr>
      <t>A tanuló/képzésben résztvevő az egyén életkorához és élethelyzetéhez igazítva végzi a gondozási feladatokat, ismerve a pszichés és fizikai fejlődés mintázatait. Empatikusan és segítőkészen, az oktató irányítása mellett jár el. Egy szimulációs gyakorlat során, egy idős beteg gondozása révén sajátítja el a személyre szabott ellátás módját.</t>
    </r>
  </si>
  <si>
    <t>A gondozási feladatokat az ápoló irányítása és ellenőrzése mellett, szakszerűen látja el.</t>
  </si>
  <si>
    <t>Empátiával viszonyul a gondozást igénylő emberekhez, segítőkész.</t>
  </si>
  <si>
    <t>Ismeri az egészséges ember pszichés és szomatikus fejlődésének jellemzőit, az adott életkorban és élethelyzetben megjelenő gondozási feladatokat.</t>
  </si>
  <si>
    <t>Az egyén életkorának (születéstől a halálig) és élethelyzetének megfelelő gondozási feladatokat végez.</t>
  </si>
  <si>
    <r>
      <t xml:space="preserve">Kapcsolódó tananyagegységek: 
</t>
    </r>
    <r>
      <rPr>
        <sz val="11"/>
        <color theme="1"/>
        <rFont val="Franklin Gothic Book"/>
        <family val="2"/>
        <charset val="238"/>
      </rPr>
      <t>"C"; "B"</t>
    </r>
  </si>
  <si>
    <t>időkeret: 8 óra</t>
  </si>
  <si>
    <r>
      <rPr>
        <b/>
        <i/>
        <sz val="11"/>
        <color theme="1"/>
        <rFont val="Franklin Gothic Book"/>
        <family val="2"/>
        <charset val="238"/>
      </rPr>
      <t xml:space="preserve">Egészségfejlesztés a helyes gyógyszerhasználattal kapcsolatban: </t>
    </r>
    <r>
      <rPr>
        <b/>
        <sz val="11"/>
        <color theme="1"/>
        <rFont val="Franklin Gothic Book"/>
        <family val="2"/>
        <charset val="238"/>
      </rPr>
      <t>A tanulók készítsenek felmérést az osztályban/iskolában a diákok otthoni gyógyszerszedési gyakorlatára vonatkozóan. A kapott adatok figyelembe vételével készítsenek egészségfejlesztő infografikát, vagy tájékoztató füzetet a helyes gyógyszerhasználat szabályairól. Munkájukat prezentálják az osztály/iskola előtt.</t>
    </r>
  </si>
  <si>
    <r>
      <t xml:space="preserve">Kapcsolódó tananyagegységek: 
</t>
    </r>
    <r>
      <rPr>
        <sz val="11"/>
        <color theme="1"/>
        <rFont val="Franklin Gothic Book"/>
        <family val="2"/>
        <charset val="238"/>
      </rPr>
      <t>"C"</t>
    </r>
  </si>
  <si>
    <r>
      <rPr>
        <b/>
        <i/>
        <sz val="11"/>
        <color theme="1"/>
        <rFont val="Franklin Gothic Book"/>
        <family val="2"/>
        <charset val="238"/>
      </rPr>
      <t>Betegápolási protokoll készítése:</t>
    </r>
    <r>
      <rPr>
        <b/>
        <sz val="11"/>
        <color theme="1"/>
        <rFont val="Franklin Gothic Book"/>
        <family val="2"/>
        <charset val="238"/>
      </rPr>
      <t xml:space="preserve"> "A fertőző beteg ápolása" címmel készítsenek a tanulók protokollt, amely kitér a következőkre: célok, alapfogalmak, fertőzés fogalma, nosocomiális fertőzés és megelőzése, izoláció formái, fertőző beteg elhelyezése, vizsgálata, kezelése, ápolása, szállítása, tiszta és szennyes textília kezelése, hulladékkezelés, munkavédelmi szabályok.</t>
    </r>
  </si>
  <si>
    <r>
      <t xml:space="preserve">Kapcsolódó tananyagegységek: 
</t>
    </r>
    <r>
      <rPr>
        <sz val="11"/>
        <color theme="1"/>
        <rFont val="Franklin Gothic Book"/>
        <family val="2"/>
        <charset val="238"/>
      </rPr>
      <t>"A"; "B"; "C"; "D"</t>
    </r>
  </si>
  <si>
    <t>időkeret: 10 óra</t>
  </si>
  <si>
    <r>
      <rPr>
        <b/>
        <i/>
        <sz val="11"/>
        <color theme="1"/>
        <rFont val="Franklin Gothic Book"/>
        <family val="2"/>
        <charset val="238"/>
      </rPr>
      <t>Gondolattérkép készítése:</t>
    </r>
    <r>
      <rPr>
        <b/>
        <sz val="11"/>
        <color theme="1"/>
        <rFont val="Franklin Gothic Book"/>
        <family val="2"/>
        <charset val="238"/>
      </rPr>
      <t xml:space="preserve"> Készítsen a tanuló gondolattérképet egy adott kórképben szenvedő betegnél a betegségéből, tüneteiből, illetve a diagnosztikai és terápiás eljárásokból adódó ápolási szükségletekről, ápolói feladatokról. Az elkészült gondolattérképekből az osztályon belül készüljön kiállítás, a tanulók magyarázatok kíséretében mutassák be ezeket osztálytársaik előtt. A tanulók értékeljék önmaguk és egymás munkáját előre megadott szempontok szerint.</t>
    </r>
  </si>
  <si>
    <r>
      <t xml:space="preserve">A tananyagelemek és a deszkriptorok projektszemléletű kapcsolódása: 
</t>
    </r>
    <r>
      <rPr>
        <sz val="11"/>
        <color theme="1"/>
        <rFont val="Franklin Gothic Book"/>
        <family val="2"/>
        <charset val="238"/>
      </rPr>
      <t>Anatómiai és orvosi latin nyelvi ismereteit felhasználva, a tanuló szakmai nyelven számol be munkatársainak a beteg állapotáról, az elvégzett vizsgálatokról, beavatkozásokról szóban és írásban. Hatékony kommunikációt folytat orvosokkal, szakdolgozókkal, betegekkel és hozzátartozókkal egyaránt.</t>
    </r>
  </si>
  <si>
    <t>Konfliktuskezelés</t>
  </si>
  <si>
    <t>Speciális kommunikáció</t>
  </si>
  <si>
    <t>Egészségügyi szakmai kommunikáció</t>
  </si>
  <si>
    <t>Kommunikációs zavarok</t>
  </si>
  <si>
    <t xml:space="preserve">Kommunikáció </t>
  </si>
  <si>
    <t>Tudja az orvosi latin nyelvet, az anatómiai megnevezéseket, a kommunikáció formáit. Pszichológiai, etikai ismeretekkel rendelkezik.</t>
  </si>
  <si>
    <t>Mindennapi kommunikációjában használja a szakmai kifejezéseket.</t>
  </si>
  <si>
    <t>"C" Egészségügyi alapozó ismeretek (6; 7; 9; 12; 13; 20. sor)</t>
  </si>
  <si>
    <r>
      <t xml:space="preserve">A tananyagelemek és a deszkriptorok projektszemléletű kapcsolódása: 
</t>
    </r>
    <r>
      <rPr>
        <sz val="11"/>
        <color theme="1"/>
        <rFont val="Franklin Gothic Book"/>
        <family val="2"/>
        <charset val="238"/>
      </rPr>
      <t xml:space="preserve">A tanuló sebészeti jellegű osztályon kompetenciájának és a műtéttípusnak megfelelő műtéti előkészítést végez, beadja az aneszteziológus által elrendelt premedikációt. Műtét alatt felkészül a beteg fogadására. Műtét utáni betegmegfigyelést végez, megfigyelőlapot vezet, felügyelettel orvos utasítása szerinti gyógyszerelést végez, ellenőrzi a kötés, a drainek állapotát, részt vesz a sebkötözésben. </t>
    </r>
  </si>
  <si>
    <t>Kisklinikum gyakorlat</t>
  </si>
  <si>
    <t>Sebészet gyakorlat</t>
  </si>
  <si>
    <t>Klinikai gyakorlat</t>
  </si>
  <si>
    <t>Urológiai betegek ápolása</t>
  </si>
  <si>
    <t>Bőrgyógyászati betegek ápolása</t>
  </si>
  <si>
    <t>Szemészeti betegek ápolása</t>
  </si>
  <si>
    <t>Fül-orr-gégészeti betegek ápolása</t>
  </si>
  <si>
    <t>Kisklinikumi ismeretek és ápolástanuk</t>
  </si>
  <si>
    <t>Sebészeti ápolási beavatkozások</t>
  </si>
  <si>
    <t>Általános sebészeti alapismeretek</t>
  </si>
  <si>
    <t>Sebészet és ápolástana</t>
  </si>
  <si>
    <t>Utasítás alapján felügyelettel elvégzi beavatkozást.</t>
  </si>
  <si>
    <t>Munkáját precízen és körültekintően végzi, a szakmai protokollok betartásával.</t>
  </si>
  <si>
    <t>Ismeri a beteg műtéti előkészítését, a betegdokumentáció vezetésének szabályait, és a műtét utáni kötések cseréjének módját. Ismeri a dréngondozás menetét.</t>
  </si>
  <si>
    <t>Részt vesz a beteg műtéti elő-készítésében, a betegdokumentáció vezetésében, és a műtét utáni kötések cseréjében.</t>
  </si>
  <si>
    <t>"D" Klinikumi ismeretek és ápolástan (8; 14; 19. sor)</t>
  </si>
  <si>
    <r>
      <t>A tananyagelemek és a deszkriptorok projektszemléletű kapcsolódása:</t>
    </r>
    <r>
      <rPr>
        <sz val="11"/>
        <color theme="1"/>
        <rFont val="Franklin Gothic Book"/>
        <family val="2"/>
        <charset val="238"/>
      </rPr>
      <t xml:space="preserve"> 
A tanuló a gyógyszerelés szabályait és a higiénés, munkavédelmi előírásokat szem előtt tartva előkészíti az orvos által rendelt gyógyszereket, a kiadagoláshoz és a beadáshoz szükséges eszközöket, dokumentációt. Azonosítja és kompeteciájának megfelelően tájékoztatja a beteget, majd felügyelet mellett elvégzi a gyógyszer kiadagolását/felszívását, beadását. A gyógyszerbeadást követően figyelemmel kíséri a beteg állapotát. Az állapotváltozások helyes értékelése érdekében ismeri a gyógyszerek hatását, lehetséges mellékhatásait.</t>
    </r>
  </si>
  <si>
    <t>Gyógyszerinterakciók és ellátásuk</t>
  </si>
  <si>
    <t>Gyógyszertani alapismeretek</t>
  </si>
  <si>
    <t>Általános ápolási beavatkozások</t>
  </si>
  <si>
    <t>Általános ápolástan és gondozástan</t>
  </si>
  <si>
    <t>Munkáját precízen és körültekintően végzi.</t>
  </si>
  <si>
    <t>Ismeri a gyógyszertani alapokat, a gyógyszerelést, a főbb gyógyszercsoportokat, és lehetséges mellékhatásukat.</t>
  </si>
  <si>
    <t>Beadja az elrendelt gyógyszereket (fájdalomcsillapítót, hányás-csillapítót, antikoagulánst, diuretikumot, kortikoszteroidot, fiziológiás oldatot, heparinos fiziológiás oldatot és 14 éves kor felett glükózt)</t>
  </si>
  <si>
    <t>"B" Diagnosztikus és terápiás beavatkozások (2; 5; 10; 11; 15; 16; 17; 18. sor)</t>
  </si>
  <si>
    <r>
      <t>A tananyagelemek és a deszkriptorok projektszemléletű kapcsolódása:</t>
    </r>
    <r>
      <rPr>
        <sz val="11"/>
        <color theme="1"/>
        <rFont val="Franklin Gothic Book"/>
        <family val="2"/>
        <charset val="238"/>
      </rPr>
      <t xml:space="preserve"> 
A tanuló felismeri az allergiás reakciókat az enyhébbtől az anafilaxiás reakciókig. A beteg állapotának felmérését követően, szükség esetén értesíti a kezelőorvost, előkészíti és orvos utasítása alapján beadja az allergiaellenes gyógyszereket, megfigyeli a beteget, súlyos esetben alkalmazza az IHBLS-t, segédkezik ALS-nél. </t>
    </r>
  </si>
  <si>
    <t>Újraélesztés során alkalmazott gyógyszerek (új)</t>
  </si>
  <si>
    <t>Felettes utasítása szerint vesz részt a gyógyszerelésben. Figyelembe veszi a higiénés és betegbiztonsági szempontokat, betartja a munka-, tűz- és egészségvédelmi szabályokat.</t>
  </si>
  <si>
    <t>A munkavégzés során együttműködő, határozott, körültekintő, pontos.</t>
  </si>
  <si>
    <t>Ismeri az allergiák típusait, kezelési lehetőségeit. Tisztában van a reanimáció során alkalmazott gyógyszerekkel. Ismeri az alkalmazott gyógyszerek jellemzőit, indikációit, hatásukat, mellékhatásaikat. Ismeri a gyógyszerek dokumentálásának szabályait.</t>
  </si>
  <si>
    <t>Allergiaellenes gyógyszereket utasítás szerint alkalmaz a betegnél (per os, sc., im.). Részt vesz a gyógyszeralkalmazásban reanimáció során.</t>
  </si>
  <si>
    <r>
      <t xml:space="preserve">A tananyagelemek és a deszkriptorok projektszemléletű kapcsolódása: 
</t>
    </r>
    <r>
      <rPr>
        <sz val="11"/>
        <color theme="1"/>
        <rFont val="Franklin Gothic Book"/>
        <family val="2"/>
        <charset val="238"/>
      </rPr>
      <t>A beteg fájdalma, vagy a vitális paramétereinek ellenőrzése során észlelt láz esetén a tanuló (felügyelet mellett) gyógyszeres láz/fájdalomcsillapítást végez különféle gyógyszerformákkal, gyógyszeralkalmazási móddal. A tevékenységet a munkavédelmi és higiénés és betegbiztonsági szabályok betartásával végzi, majd dokumentálja.</t>
    </r>
  </si>
  <si>
    <t>Megfelelő indikáció esetén felügyelet mellett részt vesz a fájdalomcsillapításban, non-szteroid gyulladáscsökkentő, vagy minor analgetikum adásában. Megfelelő indikáció esetén felügyelettel végez lázcsillapítást. Gyógyszerelő tevékenységét pontosan dokumentálja. Betartja a higiénés és betegbiztonsági szempontokat, a munka-, tűz- és egészségvédelmi szabályokat.</t>
  </si>
  <si>
    <t>A beteggel empatikus, segítőkész. A munkavégzés során határozott, körültekintő, pontosságra törekszik.</t>
  </si>
  <si>
    <t>Ismeri a non-szteroidok, minor analgetikumok jellemzőit, indikációit, kontraindikációit, adagolásukat, lehetséges mellékhatásaikat.</t>
  </si>
  <si>
    <t>Láz- és fájdalomcsillapítást végez per os, rectalis, vagy intramuscularis (deltaizom) injekció formájában, tevékenységét dokumentálja. Felméri a beteg fájdalmát.</t>
  </si>
  <si>
    <r>
      <t xml:space="preserve">A tananyagelemek és a deszkriptorok projektszemléletű kapcsolódása: 
</t>
    </r>
    <r>
      <rPr>
        <sz val="11"/>
        <rFont val="Franklin Gothic Book"/>
        <family val="2"/>
        <charset val="238"/>
      </rPr>
      <t>A tanuló valós feladat során a</t>
    </r>
    <r>
      <rPr>
        <sz val="11"/>
        <color theme="1"/>
        <rFont val="Franklin Gothic Book"/>
        <family val="2"/>
        <charset val="238"/>
      </rPr>
      <t>z adott beteg esetén előkészíti az orvos által elrendelt invazív beavatkozást (beteg, eszközök, környezet előkészítése), betegazonosítást végez, kompetenciájának megfelelően tájékoztatást nyújt. Ismeri és tiszteletben tartja a beteg önrendelkezési jogát. Az orvosnak, vagy ápolónak asszisztál a beavatkozás kivitelezésénél, a beavatkozást követően megfigyeli a beteg állapotát, a lehetséges szövődményeket.</t>
    </r>
  </si>
  <si>
    <t>Az egészségügyi dolgozók jogai és kötelezettségei</t>
  </si>
  <si>
    <t>A betegek jogai és kötelezettségei</t>
  </si>
  <si>
    <t>Egészségügyi jog és etika alapjai</t>
  </si>
  <si>
    <t>Légúti váladék leszívása (új)</t>
  </si>
  <si>
    <t>Belgyógyászati ápolási beavatkozások</t>
  </si>
  <si>
    <t>Belgyógyászat és ápolástana</t>
  </si>
  <si>
    <t>Az orvos utasítása alapján, az orvossal és/vagy az ápolóval együttműködve részt vesz (perifériás vénakanülök, vizeletkatéter, egyszerű eszközös légútbiztosítás kivitelezése, betegmegfigyelő monitor, gyógyszerbejuttatás eszközeinek használata) az invazív beavatkozások kivitelezésében. Felelős a beteg és a bevezetett eszköz megfigyeléséért, gondozásáért.</t>
  </si>
  <si>
    <t>Empátiával fordul a beteghez, segítőkész. Fontosak számára a beteg igényei, tudásának folyamatos fejlesztése a legújabb technikai eszközök és eljárások vonatkozásában. A munkavégzés során határozott, körültekintő, pontosságra törekszik. Betartja és betartatja a munka-, környezetvédelmi, és betegbiztonsági szabályokat.</t>
  </si>
  <si>
    <t>Ismeri az invazív beavatkozások fogalmát, formáit, (perifériás és centrális vénakanülök, gyógyszerek bejuttatásának lehetőségei, vénás injekció, vizelet-katéterek és behelyezésük, hólyagkondicionálás, betegmegfigyelő monitor mérési lehetőségei, légúti váladékleszívás). Tisztában van az invazív beavatkozások jogi és etikai szabályaival. Ismeri az egyes beavatkozások eszközeit, ápolói feladatait, a lehetséges szövődményeket.</t>
  </si>
  <si>
    <t>Asszisztál invazív beavatkozásoknál.</t>
  </si>
  <si>
    <r>
      <t xml:space="preserve">A tananyagelemek és a deszkriptorok projektszemléletű kapcsolódása: 
</t>
    </r>
    <r>
      <rPr>
        <sz val="11"/>
        <color theme="1"/>
        <rFont val="Franklin Gothic Book"/>
        <family val="2"/>
        <charset val="238"/>
      </rPr>
      <t>A tanuló az adott kórképnek megfelelő, egyénre szabott ápolási tevékenységet végez. Ehhez tisztában kell lennie többek között az adott betegség okával, tüneteivel, a diagnózis felállításához szükséges vizsgálatokkal, a kezelés sajátosságaival, az egészségfejlesztési feladatokkal, a rehabilitáció és a krónikus beteg gondozásának specialitásaival.</t>
    </r>
  </si>
  <si>
    <t>Egyéb klinikai gyakorlat</t>
  </si>
  <si>
    <t>Belgyógyászat gyakorlat</t>
  </si>
  <si>
    <t>Idős betegek speciális ápolása</t>
  </si>
  <si>
    <t>Egészséggondozás idős korban</t>
  </si>
  <si>
    <t>Szervek, szervrendszerek és a homeosztázis változásai idős korban, leggyakrabban előforduló betegségek</t>
  </si>
  <si>
    <t>Veszélyeztető tényezők idős korban</t>
  </si>
  <si>
    <t>Az öregedés biológiai folyamatát befolyásoló tényezők, az időskorra vonatkozó általános jellegzetességek</t>
  </si>
  <si>
    <t>Az idős kor jellegzetességei</t>
  </si>
  <si>
    <t>Bevezetés a geriátriába</t>
  </si>
  <si>
    <t>Geriátria klinikuma</t>
  </si>
  <si>
    <t>Organikus pszichoszindrómák</t>
  </si>
  <si>
    <t>Táplálkozási magatartás zavarai</t>
  </si>
  <si>
    <t>Személyiség zavarok</t>
  </si>
  <si>
    <t>Szkizofrénia spektrum és egyéb pszichotikus zavarok, agresszió és konfliktus kezelés</t>
  </si>
  <si>
    <t>Pszichoaktív szerek használatával kapcsolatos és egyéb addiktív zavarok</t>
  </si>
  <si>
    <t>Hangulatzavarok</t>
  </si>
  <si>
    <t>Szorongásos zavarok</t>
  </si>
  <si>
    <t>A pszichiátriai története, előítéletek, stigmák</t>
  </si>
  <si>
    <t>Pszichiátria klinikuma</t>
  </si>
  <si>
    <t>Onkológiai és degeneratív neurológiai betegségek</t>
  </si>
  <si>
    <t>Autoimmun betegségek</t>
  </si>
  <si>
    <t>Neuroinfektológiai betegségek</t>
  </si>
  <si>
    <t>Neurotraumán átesett betegek</t>
  </si>
  <si>
    <t>Agyi érbetegségek</t>
  </si>
  <si>
    <t>Fejfájás, epilepszia</t>
  </si>
  <si>
    <t>Idegsebészeti beavatkozások</t>
  </si>
  <si>
    <t>A koponyaűri nyomásváltozással járó állapot változások</t>
  </si>
  <si>
    <t>Tudatállapot változások</t>
  </si>
  <si>
    <t>Általános és speciális vizsgálatok</t>
  </si>
  <si>
    <t>Neurológia klinikuma</t>
  </si>
  <si>
    <t>Nőgyógyászati betegségek</t>
  </si>
  <si>
    <t>Szoptatástámogatás, gyerekbarát újszülött ellátás, gyermekágy</t>
  </si>
  <si>
    <t>Háborítatlan szülés folyamata, szülési rendellenessége</t>
  </si>
  <si>
    <t>Szövődményes/patológiás terhesség</t>
  </si>
  <si>
    <t>Várandós gondozás</t>
  </si>
  <si>
    <t>Nőgyógyászati vizsgáló eljárások</t>
  </si>
  <si>
    <t>Szülészet-nőgyógyászat klinikuma</t>
  </si>
  <si>
    <t>Ápolási beavatkozások</t>
  </si>
  <si>
    <t>Traumatológiai, ortopédiai betegek ápolása</t>
  </si>
  <si>
    <t>Részletes sebészet</t>
  </si>
  <si>
    <t>Fertőző betegek, infektológia</t>
  </si>
  <si>
    <t>Daganatos megbetegedések</t>
  </si>
  <si>
    <t>Endokrinrendszeri megbetegedései</t>
  </si>
  <si>
    <t>Kiválasztórendszeri megbetegedések</t>
  </si>
  <si>
    <t>Emésztőrendszeri megbetegedések</t>
  </si>
  <si>
    <t>Légzőrendszeri megbetegedések</t>
  </si>
  <si>
    <t>Vérképzőrendszeri megbetegedések</t>
  </si>
  <si>
    <t>Szív-és érrendszeri megbetegedések</t>
  </si>
  <si>
    <t>Rehabilitációs gyakorlat (új)</t>
  </si>
  <si>
    <t>Fizioterápiás alapok</t>
  </si>
  <si>
    <t>Fizioterápiáról általában</t>
  </si>
  <si>
    <t>Akadályozottságok az orvosi rehabilitációban</t>
  </si>
  <si>
    <t>A rehabilitációt támogató eszközök</t>
  </si>
  <si>
    <t>A komplex (átfogó) rehabilitáció rendszere</t>
  </si>
  <si>
    <t>Komplex, átfogó akadálymentesítés</t>
  </si>
  <si>
    <t>Az akadályozott ember sajátos ellátási igényei, szükségletei</t>
  </si>
  <si>
    <t>A rehabilitáció alapfogalmai</t>
  </si>
  <si>
    <t>Rehabilitációs alapismeretek és fizioterápia</t>
  </si>
  <si>
    <t>A felettes utasítása alapján, a teammel együttműködve, vagy felügyelettel részt vesz a diagnosztikai és terápiás eljárásokban. Felettes ápoló irányításával végrehajtja a beteg ápolását. Felelős az orvosi utasítások, ápolási tevékenységek szakszerű végrehajtásáért, a szabályszerű dokumentálásért.</t>
  </si>
  <si>
    <t>Megfelelő empátiával fordul a beteghez. Együttműködés, etikus viselkedés jellemzi. A munkavégzés során határozott, körültekintő, pontosságra törekszik. Fontosnak tartja a munkavédelmi, környezetvédelmi, betegbiztonsági szabályok betartását.</t>
  </si>
  <si>
    <t>Ismeri a kórképekhez kapcsolódó főbb ápolási feladatokat.</t>
  </si>
  <si>
    <t>Általános ápolási feladatokat végez. Segédkezik a betegek vizsgálatánál, diagnosztikai eljárásokkal kapcsolatos ápolási feladatokat lát el. Részt vesz a betegek gyógykezelésében.</t>
  </si>
  <si>
    <r>
      <t xml:space="preserve">A tananyagelemek és a deszkriptorok projektszemléletű kapcsolódása:
</t>
    </r>
    <r>
      <rPr>
        <sz val="11"/>
        <color theme="1"/>
        <rFont val="Franklin Gothic Book"/>
        <family val="2"/>
        <charset val="238"/>
      </rPr>
      <t xml:space="preserve">A tanuló megismerkedik az egészségügyi hulladék fogalmával, el tudja különíteni az egészségügyi veszélyes hulladékokat a speciális veszélyes hulladékoktól, gyógyszerhulladékoktól. A </t>
    </r>
    <r>
      <rPr>
        <sz val="11"/>
        <rFont val="Franklin Gothic Book"/>
        <family val="2"/>
        <charset val="238"/>
      </rPr>
      <t>gyakorlati</t>
    </r>
    <r>
      <rPr>
        <sz val="11"/>
        <color theme="1"/>
        <rFont val="Franklin Gothic Book"/>
        <family val="2"/>
        <charset val="238"/>
      </rPr>
      <t xml:space="preserve"> munkavégzés során keletkező hulladékokat a munkavédelmi szabályok betartásával a megfelelő tárolóedénybe helyezi. Tisztában van a megtelt gyűjtőedények kezelésével, tárolásával.</t>
    </r>
  </si>
  <si>
    <t>A betegellátó osztály és működése</t>
  </si>
  <si>
    <t>A munkája során keletkezett hulladékokat önállóan kezeli, felelős a szabályos hulladékkezelésért.</t>
  </si>
  <si>
    <t>Elkötelezett a munka- és egészségvédelmi szabályok betartásában.  Környezettudatos magatartást tanúsít.</t>
  </si>
  <si>
    <t>Ismeri az egészségügyben keletkezett hulladékok fajtáit, kezelésük szabályait.</t>
  </si>
  <si>
    <t>Az egészségügyi ellátás során keletkező hulladékot az előírásoknak megfelelően kezeli.</t>
  </si>
  <si>
    <r>
      <t>A tananyagelemek és a deszkriptorok projektszemléletű kapcsolódása:</t>
    </r>
    <r>
      <rPr>
        <sz val="11"/>
        <color theme="1"/>
        <rFont val="Franklin Gothic Book"/>
        <family val="2"/>
        <charset val="238"/>
      </rPr>
      <t xml:space="preserve"> 
A tanuló a kórokozó mikroorganizmusok, valamint a fertőzés, nosocomiális fertőzés kialakulásának ismeretében megérti azoknak az eljárásoknak, magatartási szabályoknak a jelentőségét, amelyet az egészségügyi intézményekben a fertőzések megelőzése érdekében szükséges tenni. Képes fertőző beteg megfigyelését, ápolását végezni. A betegellátás során képes lesz alkalmazni az intézmény infekciókontroll kézikönyvében rögzítzett szabályokat, az izoláció megfelelő formáit. A fertőzések megelőzésének érdekében a higiénés szabályok betartását elvárja a munkatársaitól is. </t>
    </r>
  </si>
  <si>
    <t>Egészségügyi szakdolgozók oktatása</t>
  </si>
  <si>
    <t>Pedagógiai-betegoktatási alapismeretek</t>
  </si>
  <si>
    <t>Betartja és betartatja a higiénés, betegbiztonsági a munka- és környezetvédelmi szabályokat.</t>
  </si>
  <si>
    <t>Felelősséget érez a fertőzések kialakulásának és terjedésének megelőzésében. Környezettudatosságra törekszik a nosocomialis fertőzések elleni küzdelemben.</t>
  </si>
  <si>
    <t>Ismeri a kórokozó mikroorganizmusokat, a fertőzés létre-jöttét. Ismeri a nosocomialis infekció fogalmát, kialakulását elősegítő tényezőket, a leggyakrabban előforduló nosocomialis infekciókat. Ismeri az infekciókontroll feladatát, tevékenységeit, leggyakoribb izolációs formákat, a fertőző, beteg elkülönítésére és ápolására vonatkozó előírásokat.</t>
  </si>
  <si>
    <t>Részt vesz az infekciókontroll feladataiban. Izolált fertőző beteget ápol.</t>
  </si>
  <si>
    <r>
      <t xml:space="preserve">A tananyagelemek és a deszkriptorok projektszemléletű kapcsolódása: 
</t>
    </r>
    <r>
      <rPr>
        <sz val="11"/>
        <color theme="1"/>
        <rFont val="Franklin Gothic Book"/>
        <family val="2"/>
        <charset val="238"/>
      </rPr>
      <t>A biokémiai és sejttani alapok hozzájárulnak a gyógyszerek hatásmechanizmusainak megértéséhez. A gyógyszertani ismeretek birtokában a tanuló képes lesz a különböző gyógyszerformák helyes, a higiénés követelményeknek is megfelelő alkalmazására, a gyógyszerelő tevékenység szabályos dokumentálásra.</t>
    </r>
    <r>
      <rPr>
        <sz val="11"/>
        <color rgb="FFFF0000"/>
        <rFont val="Franklin Gothic Book"/>
        <family val="2"/>
        <charset val="238"/>
      </rPr>
      <t xml:space="preserve"> </t>
    </r>
    <r>
      <rPr>
        <sz val="11"/>
        <rFont val="Franklin Gothic Book"/>
        <family val="2"/>
        <charset val="238"/>
      </rPr>
      <t>A tanuló az elméleti ismereteket gyakorlati helyzetben felhasználva a napi gyógyszerelés kivitelezése során alkalma</t>
    </r>
    <r>
      <rPr>
        <sz val="11"/>
        <color theme="1"/>
        <rFont val="Franklin Gothic Book"/>
        <family val="2"/>
        <charset val="238"/>
      </rPr>
      <t xml:space="preserve">zni tudja a gyógyszerelés szabályait, a gyógyszertárolásra, gyógyszerrendelésre és a beteg megfigyelésére vonatkozó ismereteit. </t>
    </r>
  </si>
  <si>
    <t>Gyógyszerelő rendszerek</t>
  </si>
  <si>
    <t>A gyógyszerelés szabályai</t>
  </si>
  <si>
    <t>Gyógyszertani alapfogalmak</t>
  </si>
  <si>
    <t>Évközi gyakorlat (sejtvizsgáló módszerek) szövettani laboratóriumban</t>
  </si>
  <si>
    <t>Mivel és hogyan vizsgálhatóak a sejtek</t>
  </si>
  <si>
    <t>A sejtpusztulás</t>
  </si>
  <si>
    <t>A sejtciklus és a sejtosztódás (mitózis, meiózis)</t>
  </si>
  <si>
    <t>A riboszómák szerkezete és működése, a génkifejeződés</t>
  </si>
  <si>
    <t>A sejtalkotók és szerepük a sejt életében</t>
  </si>
  <si>
    <t>A sejtmembrán szerkezete, transzportfolyamatok</t>
  </si>
  <si>
    <t>A növényi és az állati (humán) sejt összehasonlítása</t>
  </si>
  <si>
    <t>A sejt felépítése (prokarióta, eukarióta)</t>
  </si>
  <si>
    <t>Sejtbiológia</t>
  </si>
  <si>
    <t xml:space="preserve">Testváladékok megfigyelése és kezelése </t>
  </si>
  <si>
    <t>Felettes utasítására közreműködik a feladatokban, de nem indíthat új terápiát.</t>
  </si>
  <si>
    <t>A munkavégzés során határozott, körültekintő, pontosságra törekszik. Magára nézve kötelezőnek érzi a higiénés, betegbiztonsági szempontok, a munka-, tűz- és egészségvédelmi szabályok betartását. Ügyel arra, hogy a gyógyszereléssel kapcsolatos tevékenysége ne legyen káros hatással az élő környezetre.</t>
  </si>
  <si>
    <t>Alapvető gyógyszertani ismeretekkel rendelkezik. Ismeri a gyógyszerformákat, gyógyszer bejuttatási módokat, eszközöket. Ismeri a gyógyszerelés, gyógyszertárolás szabályait. Tisztában van a gyógyszerelés dokumentálási szabályaival.</t>
  </si>
  <si>
    <t>Enteralis és parenteralis gyógyszerelési feladatokat végez, inhalációs és oxigénterápiát alkalmaz. Közreműködik a gyógyszerelésben, segédkezik az infúziós terápia alkalmazásában, (infúziós palackot cserél; az infúzió cseppszámát orvosi utasításra megváltoztatja; kötéscserét végez a perifériás vénakanül helyén; CVK-ból vért vesz; midline katétert és iv. kanült orvosi utasításra eltávolít.</t>
  </si>
  <si>
    <r>
      <t xml:space="preserve">A tananyagelemek és a deszkriptorok projektszemléletű kapcsolódása:
</t>
    </r>
    <r>
      <rPr>
        <sz val="11"/>
        <color theme="1"/>
        <rFont val="Franklin Gothic Book"/>
        <family val="2"/>
        <charset val="238"/>
      </rPr>
      <t>A tanuló megfigyeli a beteg fájdalmát, annak jellegzetességeit. Megfigyelési eredményeit dokumentálja és az orvos tájékoztatása mellett, a beteg állapotától és a lehetőségektől függően választott, nem gyógyszeres fájdalomcsillapítási eljárást alkalmaz. Tevékenysége során szem előtt tartja a higiénés, munkavédelmi és betegbiztonsági szabályokat.</t>
    </r>
  </si>
  <si>
    <t>Felelős a beteg fájdalmának megfigyeléséért, állapotának követéséért. Tevékenységét felügyelettel dokumentálja.</t>
  </si>
  <si>
    <t>Fontosnak tartja a beteg szenvedésének enyhítését.</t>
  </si>
  <si>
    <t>Ismeri a fájdalom kórélettani alapjait, jellemzőit, a fájdalom felmérését és a felméréshez kapcsolódó dokumentációs rendszert. Tisztában van a fájdalomcsillapítás lehetőségeivel. Átfogóan ismeri a nem gyógyszeres fájdalomcsillapítás módjait.</t>
  </si>
  <si>
    <t>Gyógyszer nélküli fájdalomcsillapító eljárásokat alkalmaz.</t>
  </si>
  <si>
    <r>
      <t xml:space="preserve">A tananyagelemek és a deszkriptorok projektszemléletű kapcsolódása: 
</t>
    </r>
    <r>
      <rPr>
        <sz val="11"/>
        <color theme="1"/>
        <rFont val="Franklin Gothic Book"/>
        <family val="2"/>
        <charset val="238"/>
      </rPr>
      <t>A tanuló terminális állapotú beteg szükségleteknek megfelelő ápolását végzi, empátiával és türelemmel gondoskodik róla. Az ápolás során figyelembe veszi a beteg pszichés állapotát, a haldoklás stádiumának megfelelő pszichés támogatást nyújt számára. Tevékenységét a betegjogok tiszteletben tartásával és megfelelő empátiával végzi. Az ellátás során etikus viselkedést tanusít.</t>
    </r>
  </si>
  <si>
    <t>Egészségügyi etikett</t>
  </si>
  <si>
    <t>Beteg ember lélektana</t>
  </si>
  <si>
    <t>Pszichológia alapjai</t>
  </si>
  <si>
    <t>Haldoklás, halál, gyász</t>
  </si>
  <si>
    <t>Betartja az orvosi utasításokat. Enyhíti a beteg szenvedését.</t>
  </si>
  <si>
    <t>Etikus magatartást tanúsít. Tiszteletben tartja az emberi méltóságot, részvéttel fordul az elhunyt ember hozzátartozói felé.</t>
  </si>
  <si>
    <t>Ismeri a haldoklás szakaszait, a haldokló beteg ápolásának, a halott ellátásának és a család támogatásának szempontjait.</t>
  </si>
  <si>
    <t>Terminális állapotú beteg ápolását végzi. Ellátja a halott körüli teendőket.</t>
  </si>
  <si>
    <r>
      <t>A tananyagelemek és a deszkriptorok projektszemléletű kapcsolódása:</t>
    </r>
    <r>
      <rPr>
        <sz val="11"/>
        <color theme="1"/>
        <rFont val="Franklin Gothic Book"/>
        <family val="2"/>
        <charset val="238"/>
      </rPr>
      <t xml:space="preserve"> 
A tanuló </t>
    </r>
    <r>
      <rPr>
        <sz val="11"/>
        <rFont val="Franklin Gothic Book"/>
        <family val="2"/>
        <charset val="238"/>
      </rPr>
      <t xml:space="preserve">valós feladatok megoldásán keresztül </t>
    </r>
    <r>
      <rPr>
        <sz val="11"/>
        <color theme="1"/>
        <rFont val="Franklin Gothic Book"/>
        <family val="2"/>
        <charset val="238"/>
      </rPr>
      <t>a pszichiátriai ellátáshoz kapcsolódóan, utasítás alapján, felügyelet mellett képes lesz adott betegnél korlátozó intézkedéseket végrehajtani a vonatkozó jogszabályoknak megfelelően. Ezirányú tevékenységét etikus magatartás mellett végzi és a szakmai szabályoknak megfelelően dokumentálja.</t>
    </r>
  </si>
  <si>
    <t>Korlátozó intézkedések (új)</t>
  </si>
  <si>
    <t>Szakmai etikai alapkövetelmények</t>
  </si>
  <si>
    <t>A fizikai korlátozásra vonatkozó intézkedéseket felügyelet-tel utasításra végrehajtja.</t>
  </si>
  <si>
    <t>Betartja a jogi és etikai normákat.</t>
  </si>
  <si>
    <t>Ismeri a jogszerű kémiai és fizikai korlátozás kivitelezésének szabályait, a kapcsolódó ápolói feladatokat.</t>
  </si>
  <si>
    <t>Részt vesz a korlátozó intézkedések végrehajtásában.</t>
  </si>
  <si>
    <r>
      <t xml:space="preserve">A tananyagelemek és a deszkriptorok projektszemléletű kapcsolódása: 
</t>
    </r>
    <r>
      <rPr>
        <sz val="11"/>
        <color theme="1"/>
        <rFont val="Franklin Gothic Book"/>
        <family val="2"/>
        <charset val="238"/>
      </rPr>
      <t>A tanuló a belgyógyászati betegek számára pedagógiai ismeretekre alapozott, egyénre szabott betegoktatást végez. Az oktatás tervezésénél figyelembe veszi a beteg pszichés és szociális jellemzőit, a figyelem, tanulás, emlékezés, gondolkodás, motiváció és érzelmek törvényszerűségeit. Az egy-egy kórkép kezelésével kapcsolatos betegoktatással párhuzamosan az egészségfejlesztésre is figyelmet fordít, amelynek szintén el kell sajátítani a módszereit, eszközeit.</t>
    </r>
  </si>
  <si>
    <t>Betegoktatás</t>
  </si>
  <si>
    <t>Andragógia</t>
  </si>
  <si>
    <t>Általános pedagógia alapismeretek</t>
  </si>
  <si>
    <t>Egészségfejlesztés</t>
  </si>
  <si>
    <t>Egészségkárosító tényezők</t>
  </si>
  <si>
    <t>Mentálhigiéné</t>
  </si>
  <si>
    <t>Szexuálhigiéné</t>
  </si>
  <si>
    <t>Életmód – egészségmagatartás</t>
  </si>
  <si>
    <t>Népegészségügyi programok</t>
  </si>
  <si>
    <t>Prevenció és egészségmegőrzés</t>
  </si>
  <si>
    <t>Az egészségi állapot mérési módszerei</t>
  </si>
  <si>
    <t>Az egészség, egészségkulturáltság</t>
  </si>
  <si>
    <t>Népegészségtan, egészségfejlesztés</t>
  </si>
  <si>
    <t>Szociálpszichológia</t>
  </si>
  <si>
    <t>Fejlődéslélektan</t>
  </si>
  <si>
    <t>Személyiséglélektan</t>
  </si>
  <si>
    <t>Általános lélektan</t>
  </si>
  <si>
    <t>Családszociológia</t>
  </si>
  <si>
    <t>Egészségszociológia</t>
  </si>
  <si>
    <t>A szociológia alapjai</t>
  </si>
  <si>
    <t>Szociológia alapjai</t>
  </si>
  <si>
    <t>A gondozás fogalma, célja és formái</t>
  </si>
  <si>
    <t>Felettes utasításának megfelelően, felügyelettel végzi a betegoktatást, meggyőződik arról, hogy a beteg a szükséges tudást megszerezte.</t>
  </si>
  <si>
    <t>A beteghez elfogadóan viszonyul, együttműködő, türelmes. Figyelembe veszi a beteg személyiségét, előzetes ismereteit, igényeit.</t>
  </si>
  <si>
    <t>Ismeri a betegoktatáshoz szükséges pszichológiai és pedagógiai alapokat, az oktatás, az egészségnevelés, egészségfejlesztés színtereit, módszereit, eszközeit, ezek megválasztásának és alkalmazásának szempontjait. Ismeri az egészséges életmód elemeit, az egészségkárosító tényezőket, a magyar lakosság egészségi állapotának jellemzőit.</t>
  </si>
  <si>
    <t>Egyénre szabott betegoktatást és egészségfejlesztő tevékenységet végez.</t>
  </si>
  <si>
    <r>
      <t xml:space="preserve">A tananyagelemek és a deszkriptorok projektszemléletű kapcsolódása: 
</t>
    </r>
    <r>
      <rPr>
        <sz val="11"/>
        <color theme="1"/>
        <rFont val="Franklin Gothic Book"/>
        <family val="2"/>
        <charset val="238"/>
      </rPr>
      <t xml:space="preserve">A páciens és a hozzátartozók pszichés támogatását akkor tudja a tanuló korrekt módon, egyénre szabottan megvalósítani, ha ismeri és összefüggéseiben látja az ember lelki működését, szociális hátterét, megérti a beteg ember állapotát, helyzetéből adódó reakcióit. A tanuló </t>
    </r>
    <r>
      <rPr>
        <sz val="11"/>
        <rFont val="Franklin Gothic Book"/>
        <family val="2"/>
        <charset val="238"/>
      </rPr>
      <t>gyakorlatorientált feladatokon keresztül</t>
    </r>
    <r>
      <rPr>
        <sz val="11"/>
        <color theme="1"/>
        <rFont val="Franklin Gothic Book"/>
        <family val="2"/>
        <charset val="238"/>
      </rPr>
      <t xml:space="preserve"> a beteg pszichés vezetése során empatikusan viselkedik, képes lesz hiteles, adekvát kommunikációt folytatni a jogi és etikai szabályok betartásával. Tisztában lesz a szororigén ártalmakkal.</t>
    </r>
  </si>
  <si>
    <t>Kommunikációs készséffejlesztés szimulációs környezetben (új)</t>
  </si>
  <si>
    <t>Az egészségügyről szóló törvény</t>
  </si>
  <si>
    <t>Az egészségügyi etika alapelvei</t>
  </si>
  <si>
    <t>Alapfogalmak</t>
  </si>
  <si>
    <t>Megelőzi a szororigén pszichikus ártalmak kialakulását felettese irányításával.</t>
  </si>
  <si>
    <t>Empátiával és türelemmel fordul a beteghez, figyelmes, fontosnak érzi a beteg meghallgatását. Hiteles kommunikációt folytat. Önmagára nézve kötelezőnek érzi a betegjogok tiszteletben tartását. Etikus viselkedés jellemzi.</t>
  </si>
  <si>
    <t>Ismeri munkájának ápoláslélektani vonatkozásait, a segítő kapcsolat jellemzőit, a meghallgatás, segítő beszélgetés szabályait. Tisztában van a munkáját érintő jogi és etikai követelményekkel.</t>
  </si>
  <si>
    <t>A beteg és hozzátartozói számára pszichés támogatást nyújt.</t>
  </si>
  <si>
    <r>
      <t xml:space="preserve">A tananyagelemek és a deszkriptorok projektszemléletű kapcsolódása: 
</t>
    </r>
    <r>
      <rPr>
        <sz val="11"/>
        <color theme="1"/>
        <rFont val="Franklin Gothic Book"/>
        <family val="2"/>
        <charset val="238"/>
      </rPr>
      <t xml:space="preserve">A tanuló a szükséges fizikai ismeretek birtokában megismeri és megérti a képi diagnosztikai eszközök működési elveit. </t>
    </r>
    <r>
      <rPr>
        <sz val="11"/>
        <rFont val="Franklin Gothic Book"/>
        <family val="2"/>
        <charset val="238"/>
      </rPr>
      <t>Egy valós munkafolyamatot modellezve a kép</t>
    </r>
    <r>
      <rPr>
        <sz val="11"/>
        <color theme="1"/>
        <rFont val="Franklin Gothic Book"/>
        <family val="2"/>
        <charset val="238"/>
      </rPr>
      <t>i diagnosztikai módszerek, spirometria és a csapolások, biopsziák típusainak, céljának, előkészítésének és kivitelezésének ismeretében, kompetenciájának megfelelően képes lesz egy beteget felkészíteni a szükséges vizsgálatokra, a higiénés, munkavédelmi szabályok szem előtt tartásával el tudja látni a vizsgálatokkal kapcsolatos asszisztensi/ápolói feladatokat.</t>
    </r>
  </si>
  <si>
    <t>Diagnosztikai alapismeretek</t>
  </si>
  <si>
    <t>A betegek előkészítését felettes utasítása alapján, felügyelettel végzi. A beavatkozások során az egészségügyi teammel együttműködik, asszisztál.</t>
  </si>
  <si>
    <t>Munkáját körültekintően, a betegbiztonsági, munka- és egészségvédelmi szabályok betartásával végzi. A beteget pszichésen támogatja.</t>
  </si>
  <si>
    <t>Ismeri a fizika és a biofizika alapvető törvényszerűségeit és a leggyakoribb képalkotó eljárásokat. Ismeri a csapolások, biopsziák, képi diagnosztikai módszerek, spirometria lényegét, menetét, a vizsgálatokkal, beavatkozásokkal kapcsolatos ápolói/asszisztensi feladatokat.</t>
  </si>
  <si>
    <t>Előkészíti a beteget diagnosztikai/terápiás beavatkozásokra, eljárásokra, elvégzi a vizsgálatok alatti és utáni ápolói/asszisztensi feladatokat.</t>
  </si>
  <si>
    <r>
      <t>A tananyagelemek és a deszkriptorok projektszemléletű kapcsolódása:</t>
    </r>
    <r>
      <rPr>
        <sz val="11"/>
        <color theme="1"/>
        <rFont val="Franklin Gothic Book"/>
        <family val="2"/>
        <charset val="238"/>
      </rPr>
      <t xml:space="preserve"> 
A tanuló </t>
    </r>
    <r>
      <rPr>
        <sz val="11"/>
        <rFont val="Franklin Gothic Book"/>
        <family val="2"/>
        <charset val="238"/>
      </rPr>
      <t>egy komplex szakmai helyzet megoldásával</t>
    </r>
    <r>
      <rPr>
        <sz val="11"/>
        <color rgb="FFFF0000"/>
        <rFont val="Franklin Gothic Book"/>
        <family val="2"/>
        <charset val="238"/>
      </rPr>
      <t xml:space="preserve"> </t>
    </r>
    <r>
      <rPr>
        <sz val="11"/>
        <color theme="1"/>
        <rFont val="Franklin Gothic Book"/>
        <family val="2"/>
        <charset val="238"/>
      </rPr>
      <t xml:space="preserve">megismeri a betegmegfigyelő monitorok részeit, non-invazív mérési lehetőségeit, amelyet betegeken a szakmai és a munkavédelmi szabályok betartása mellett alkalmaz.  Felismeri a normálistól eltérő jeleket, értékeket. Az eredményeket dokumentálja, szükség esetén az eltéréseket jelzi a felettesének. </t>
    </r>
  </si>
  <si>
    <t>Betegmegfigyelő monitorok használata (új)</t>
  </si>
  <si>
    <t>A beteg monitorozását felettes utasítása szerint végzi.</t>
  </si>
  <si>
    <t>Munkáját körültekintően, a betegbiztonsági, munka- és egészségvédelmi szabályok betartásával végzi.</t>
  </si>
  <si>
    <t>Ismeri a monitorozás eszközeit, formáit, jellemzőit. Ismeri az EKG-monitorozás ápolói/asszisztensi feladatait.</t>
  </si>
  <si>
    <t>Betegmegfigyelő monitorokat alkalmaz.</t>
  </si>
  <si>
    <t>"A" Betegmegfigyelés, monitorozás (1; 3; 4. sor)</t>
  </si>
  <si>
    <r>
      <t xml:space="preserve">A tananyagelemek és a deszkriptorok projektszemléletű kapcsolódása: 
</t>
    </r>
    <r>
      <rPr>
        <sz val="11"/>
        <color theme="1"/>
        <rFont val="Franklin Gothic Book"/>
        <family val="2"/>
        <charset val="238"/>
      </rPr>
      <t>A tanuló ismeri és helyesen alkalmazza a betegmegfigyelés során használt eszközöket, műszereket. Képes a kijelölt betegnél EKG-t készíteni, a vitális és antropometriai paramétereit megmérni, értékelni. El tudja különíteni a normál és a kóros értékeket, a mért értékeket és tapasztalatait a szakmai szabályoknak megfelleően dokumentálja a beteg dokumentációjában.</t>
    </r>
  </si>
  <si>
    <t>Vitális paraméterek mérése (új)</t>
  </si>
  <si>
    <t>Testtömeg, testmagasság, testkörfogat, BMI mérése (új)</t>
  </si>
  <si>
    <t>Fizikális vizsgálatok (új)</t>
  </si>
  <si>
    <t>Tevékenységét a felettes utasításának megfelelően, felügye-lettel végzi. Az eredményeket pontosan dokumentálja.</t>
  </si>
  <si>
    <t>Ismeri a fizikális vizsgálat ápolói vonatkozásait. Tudja a testmagasság, testtömeg, testarányok, testkörfogat, BMI és a vitális paraméterek mérésének módját, eszközeit. Ismeri az EKG-vizsgálat kivitelezését, eszközeit.</t>
  </si>
  <si>
    <t>Egyszerű eszközös és eszköz nélküli vizsgálatokat végez.</t>
  </si>
  <si>
    <r>
      <t xml:space="preserve">A tananyagelemek és a deszkriptorok projektszemléletű kapcsolódása: 
</t>
    </r>
    <r>
      <rPr>
        <sz val="11"/>
        <color theme="1"/>
        <rFont val="Franklin Gothic Book"/>
        <family val="2"/>
        <charset val="238"/>
      </rPr>
      <t>A laboratóriumi munkavégzés megismerése háttérinformációt ad a tanulók számára, megismerése hozzájárulhat a laboratóriumi minták levételének, tárolásának, szállításának tudatosabbá tételéhez és a bedside vizsgálatok helyes kivitelezéséhez. A tanuló elsajátítja a vér és egyéb testváladék mintavétel szabályos előkészítését, kivitelezését, a minta kezelését, laboratóriumba juttatását. Begyakorolja azokat a munkavédelmi, higiéniai és betegbiztonsági szabályokat, amelyek a váladékok kezelésével kötelezően betartandók. Felismeri a testváladékok kóros eltéréseit. Megfigyeléseit és a végzett tevékenységeket rögzíti a betegdokumentációban.</t>
    </r>
  </si>
  <si>
    <t>Minőségbiztosítás a laboratóriumban</t>
  </si>
  <si>
    <t>Informatika a laboratóriumban</t>
  </si>
  <si>
    <t>Évközi orientációs gyakorlat szövettani, klinikai kémiai és mikrobiológiai laboratóriumban</t>
  </si>
  <si>
    <t>Biztonságtechnika a laboratóriumban</t>
  </si>
  <si>
    <t>Laboratóriumi vegyszerek és tárolásuk</t>
  </si>
  <si>
    <t>Laboratóriumi alapműveletek: anyagok tisztítása és szétválasztása</t>
  </si>
  <si>
    <t>Oldatkészítés, oldatkoncentráció</t>
  </si>
  <si>
    <t>Matematikai számítások a laboratóriumban</t>
  </si>
  <si>
    <t>Tömeg- és térfogatmérés a laboratóriumban</t>
  </si>
  <si>
    <t>A laboratóriumi munka eszközei</t>
  </si>
  <si>
    <t>Általános laboratóriumi alapismeretek</t>
  </si>
  <si>
    <t>A mintavétel előtt azonosítja a beteget. A mintavételt a felettes utasítása szerint, felügyelettel végzi, tevékenységét dokumentálja.</t>
  </si>
  <si>
    <t>Munkáját körültekintően, a betegbiztonsági, munka- és egészségvédelmi szabályok betartásával végzi. Laboratóriumi minták kezelése során törekszik a minimális környezeti terhelés elérésére.</t>
  </si>
  <si>
    <t>Ismeri a vénás vérvétel, a testváladékok mintavételének módját, szabályait, eszközeit, a minták tárolásának, szállításának szabályait.</t>
  </si>
  <si>
    <t>Laboratóriumi mintát vesz a betegtől.</t>
  </si>
  <si>
    <r>
      <t xml:space="preserve">A tananyagelemek és a deszkriptorok projektszemléletű kapcsolódása: 
</t>
    </r>
    <r>
      <rPr>
        <sz val="11"/>
        <color theme="1"/>
        <rFont val="Franklin Gothic Book"/>
        <family val="2"/>
        <charset val="238"/>
      </rPr>
      <t>A tanuló az emberi test felépítésének és működésének ismeretében képes lesz felismerni és elkülöníteni a fiziológiás állapotot az élettanitól eltérő jelektől, tünetektől.</t>
    </r>
    <r>
      <rPr>
        <sz val="11"/>
        <rFont val="Franklin Gothic Book"/>
        <family val="2"/>
        <charset val="238"/>
      </rPr>
      <t xml:space="preserve"> Valós feladatokon keresztül a megfigy</t>
    </r>
    <r>
      <rPr>
        <sz val="11"/>
        <color theme="1"/>
        <rFont val="Franklin Gothic Book"/>
        <family val="2"/>
        <charset val="238"/>
      </rPr>
      <t>elés során a fizikális vizsgálatokon kívül egyszerű eszközös vizsgálatokat és a vitális paraméterek mérésének eszközeit is használja. A tapasztalt elváltozásokat és a mért értékeket az ápolási dokumentációban, illetve a beteg lázlapján a szakmai szabályoknak megfelelően rögzíti.</t>
    </r>
  </si>
  <si>
    <t>Alvás, pihenés megfigyelése (új)</t>
  </si>
  <si>
    <t>Testváladékok megfigyelése és kezelése</t>
  </si>
  <si>
    <t>A beteg állapotában bekövetkező változásokat jelzi a felettes felé. Szükség esetén, a segítség érkezéséig köteles megkezdeni az elsősegélynyújtást.</t>
  </si>
  <si>
    <t>Határozott, megfigyeléseiben és a dokumentálási feladatokban pontosságra törekszik.</t>
  </si>
  <si>
    <t>Ismeri a betegmegfigyelés szempontjait, az általános megtekintés, a testalkat, tápláltság, mozgás, járás, bőr és bőrfüggelékek, érzékszervek, alvás, magatartás, tudat, fájdalom, vitális paraméterek, testváladékok normális jellemzőit, normálistól való eltéréseit. Ismeri a megfigyelés módszereit, eszközeit. Tudja a dokumentálás módját, szabályait.</t>
  </si>
  <si>
    <t>Betegmegfigyelést végez, felismeri és jelzi a beteg állapotában bekövetkező változásokat. Megfigyeléseit dokumentálja.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</si>
</sst>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name val="Franklin Gothic Book"/>
      <family val="2"/>
      <charset val="238"/>
    </font>
    <font>
      <sz val="11"/>
      <color rgb="FFFF0000"/>
      <name val="Franklin Gothic Book"/>
      <family val="2"/>
      <charset val="238"/>
    </font>
    <font>
      <sz val="11"/>
      <color rgb="FFFF0000"/>
      <name val="Aptos Narrow"/>
      <family val="2"/>
      <charset val="238"/>
      <scheme val="minor"/>
    </font>
    <font>
      <b/>
      <sz val="11"/>
      <color rgb="FFFF0000"/>
      <name val="Franklin Gothic Book"/>
      <family val="2"/>
      <charset val="238"/>
    </font>
    <font>
      <sz val="11"/>
      <color rgb="FF002060"/>
      <name val="Franklin Gothic Book"/>
      <family val="2"/>
      <charset val="238"/>
    </font>
    <font>
      <b/>
      <i/>
      <sz val="11"/>
      <color theme="1"/>
      <name val="Franklin Gothic Book"/>
      <family val="2"/>
      <charset val="238"/>
    </font>
    <font>
      <strike/>
      <sz val="11"/>
      <color theme="1"/>
      <name val="Franklin Gothic Book"/>
      <family val="2"/>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theme="3" tint="0.89999084444715716"/>
        <bgColor indexed="64"/>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right style="medium">
        <color indexed="64"/>
      </right>
      <top/>
      <bottom style="thin">
        <color auto="1"/>
      </bottom>
      <diagonal/>
    </border>
    <border>
      <left style="thin">
        <color auto="1"/>
      </left>
      <right/>
      <top/>
      <bottom style="thin">
        <color auto="1"/>
      </bottom>
      <diagonal/>
    </border>
    <border>
      <left style="medium">
        <color indexed="64"/>
      </left>
      <right/>
      <top/>
      <bottom/>
      <diagonal/>
    </border>
  </borders>
  <cellStyleXfs count="1">
    <xf numFmtId="0" fontId="0" fillId="0" borderId="0"/>
  </cellStyleXfs>
  <cellXfs count="98">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13" xfId="0" applyFont="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5" fillId="0" borderId="0" xfId="0" applyFont="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3" fillId="3" borderId="5" xfId="0" applyFont="1" applyFill="1" applyBorder="1" applyAlignment="1">
      <alignment horizontal="left" vertical="center" wrapText="1"/>
    </xf>
    <xf numFmtId="0" fontId="4" fillId="3" borderId="21" xfId="0" applyFont="1" applyFill="1" applyBorder="1" applyAlignment="1">
      <alignment horizontal="center"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0" xfId="0" applyFont="1" applyAlignment="1" applyProtection="1">
      <alignment horizontal="center" vertical="center" wrapText="1"/>
      <protection locked="0"/>
    </xf>
    <xf numFmtId="2" fontId="2" fillId="0" borderId="0" xfId="0" applyNumberFormat="1" applyFont="1" applyAlignment="1" applyProtection="1">
      <alignment horizontal="center" vertical="center" wrapText="1"/>
      <protection locked="0"/>
    </xf>
    <xf numFmtId="2" fontId="2" fillId="0" borderId="0" xfId="0" applyNumberFormat="1" applyFont="1" applyAlignment="1">
      <alignment horizontal="center" vertical="center" wrapText="1"/>
    </xf>
    <xf numFmtId="2" fontId="1" fillId="6" borderId="20" xfId="0" applyNumberFormat="1" applyFont="1" applyFill="1" applyBorder="1" applyAlignment="1">
      <alignment horizontal="center" vertical="center" wrapText="1"/>
    </xf>
    <xf numFmtId="0" fontId="1" fillId="6" borderId="2" xfId="0" applyFont="1" applyFill="1" applyBorder="1" applyAlignment="1">
      <alignment horizontal="center" vertical="center" wrapText="1"/>
    </xf>
    <xf numFmtId="2" fontId="1" fillId="6" borderId="4" xfId="0" applyNumberFormat="1" applyFont="1" applyFill="1" applyBorder="1" applyAlignment="1">
      <alignment horizontal="center" vertical="center" wrapText="1"/>
    </xf>
    <xf numFmtId="1" fontId="1" fillId="0" borderId="10" xfId="0" applyNumberFormat="1" applyFont="1" applyBorder="1" applyAlignment="1">
      <alignment horizontal="center" vertical="center" wrapText="1"/>
    </xf>
    <xf numFmtId="1" fontId="1" fillId="0" borderId="17" xfId="0" applyNumberFormat="1" applyFont="1" applyBorder="1" applyAlignment="1">
      <alignment horizontal="center" vertical="center" wrapText="1"/>
    </xf>
    <xf numFmtId="0" fontId="1" fillId="5" borderId="11" xfId="0" applyFont="1" applyFill="1" applyBorder="1" applyAlignment="1">
      <alignment horizontal="justify" vertical="center" wrapText="1"/>
    </xf>
    <xf numFmtId="0" fontId="1" fillId="5" borderId="9" xfId="0" applyFont="1" applyFill="1" applyBorder="1" applyAlignment="1">
      <alignment horizontal="justify" vertical="center" wrapText="1"/>
    </xf>
    <xf numFmtId="1" fontId="1" fillId="0" borderId="16" xfId="0" applyNumberFormat="1" applyFont="1" applyBorder="1" applyAlignment="1">
      <alignment horizontal="center" vertical="center" wrapText="1"/>
    </xf>
    <xf numFmtId="1" fontId="2" fillId="0" borderId="0" xfId="0" applyNumberFormat="1" applyFont="1" applyAlignment="1" applyProtection="1">
      <alignment horizontal="center" vertical="center" wrapText="1"/>
      <protection locked="0"/>
    </xf>
    <xf numFmtId="1" fontId="2" fillId="3" borderId="21" xfId="0" applyNumberFormat="1" applyFont="1" applyFill="1" applyBorder="1" applyAlignment="1">
      <alignment horizontal="center" vertical="center" wrapText="1"/>
    </xf>
    <xf numFmtId="1" fontId="1" fillId="0" borderId="0" xfId="0" applyNumberFormat="1" applyFont="1" applyAlignment="1" applyProtection="1">
      <alignment horizontal="center" vertical="center" wrapText="1"/>
      <protection locked="0"/>
    </xf>
    <xf numFmtId="1" fontId="4" fillId="3" borderId="21" xfId="0" applyNumberFormat="1" applyFont="1" applyFill="1" applyBorder="1" applyAlignment="1">
      <alignment horizontal="center" vertical="center" wrapText="1"/>
    </xf>
    <xf numFmtId="1" fontId="5" fillId="0" borderId="0" xfId="0" applyNumberFormat="1" applyFont="1" applyAlignment="1" applyProtection="1">
      <alignment horizontal="center" vertical="center" wrapText="1"/>
      <protection locked="0"/>
    </xf>
    <xf numFmtId="2" fontId="1" fillId="0" borderId="0" xfId="0" applyNumberFormat="1" applyFont="1" applyAlignment="1" applyProtection="1">
      <alignment horizontal="center" vertical="center" wrapText="1"/>
      <protection locked="0"/>
    </xf>
    <xf numFmtId="2" fontId="1" fillId="3" borderId="20" xfId="0" applyNumberFormat="1" applyFont="1" applyFill="1" applyBorder="1" applyAlignment="1">
      <alignment horizontal="center" vertical="center" wrapText="1"/>
    </xf>
    <xf numFmtId="0" fontId="2" fillId="0" borderId="0" xfId="0" applyFont="1" applyAlignment="1">
      <alignment horizontal="center" vertical="center"/>
    </xf>
    <xf numFmtId="0" fontId="1" fillId="6" borderId="20" xfId="0" applyFont="1" applyFill="1" applyBorder="1" applyAlignment="1">
      <alignment horizontal="center" vertical="center" wrapText="1"/>
    </xf>
    <xf numFmtId="0" fontId="1" fillId="0" borderId="0" xfId="0" applyFont="1" applyAlignment="1">
      <alignment horizontal="center" vertical="center" wrapText="1"/>
    </xf>
    <xf numFmtId="0" fontId="1" fillId="5" borderId="12" xfId="0" applyFont="1" applyFill="1" applyBorder="1" applyAlignment="1">
      <alignment horizontal="justify" vertical="center" wrapText="1"/>
    </xf>
    <xf numFmtId="0" fontId="3" fillId="5" borderId="12" xfId="0" applyFont="1" applyFill="1" applyBorder="1" applyAlignment="1">
      <alignment horizontal="justify" vertical="center" wrapText="1"/>
    </xf>
    <xf numFmtId="0" fontId="4" fillId="0" borderId="0" xfId="0" applyFont="1" applyAlignment="1">
      <alignment horizontal="center" vertical="center" wrapText="1"/>
    </xf>
    <xf numFmtId="0" fontId="1" fillId="6" borderId="13" xfId="0" applyFont="1" applyFill="1" applyBorder="1" applyAlignment="1">
      <alignment horizontal="justify" vertical="center" wrapText="1"/>
    </xf>
    <xf numFmtId="0" fontId="1" fillId="6" borderId="9" xfId="0" applyFont="1" applyFill="1" applyBorder="1" applyAlignment="1">
      <alignment horizontal="justify" vertical="center" wrapText="1"/>
    </xf>
    <xf numFmtId="0" fontId="1" fillId="6" borderId="12" xfId="0" applyFont="1" applyFill="1" applyBorder="1" applyAlignment="1">
      <alignment horizontal="justify" vertical="center" wrapText="1"/>
    </xf>
    <xf numFmtId="0" fontId="5" fillId="0" borderId="0" xfId="0" applyFont="1" applyAlignment="1">
      <alignment horizontal="center" vertical="center" wrapText="1"/>
    </xf>
    <xf numFmtId="0" fontId="1" fillId="4" borderId="11"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0" xfId="0" applyFont="1" applyFill="1" applyBorder="1" applyAlignment="1">
      <alignment horizontal="right" vertical="center" wrapText="1"/>
    </xf>
    <xf numFmtId="0" fontId="2" fillId="4" borderId="0" xfId="0" applyFont="1" applyFill="1" applyAlignment="1">
      <alignment horizontal="center" vertical="center" wrapText="1"/>
    </xf>
    <xf numFmtId="0" fontId="2" fillId="7" borderId="21" xfId="0" applyFont="1" applyFill="1" applyBorder="1" applyAlignment="1">
      <alignment horizontal="center" vertical="center" wrapText="1"/>
    </xf>
    <xf numFmtId="0" fontId="1" fillId="7" borderId="5" xfId="0" applyFont="1" applyFill="1" applyBorder="1" applyAlignment="1">
      <alignment horizontal="left" vertical="center" wrapText="1"/>
    </xf>
    <xf numFmtId="0" fontId="4" fillId="0" borderId="24"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2" xfId="0" applyFont="1" applyBorder="1" applyAlignment="1">
      <alignment horizontal="center" vertical="center" wrapText="1"/>
    </xf>
    <xf numFmtId="0" fontId="1" fillId="0" borderId="11" xfId="0" applyFont="1" applyBorder="1" applyAlignment="1">
      <alignment horizontal="right" vertical="center" wrapText="1"/>
    </xf>
    <xf numFmtId="0" fontId="1" fillId="0" borderId="9" xfId="0" applyFont="1" applyBorder="1" applyAlignment="1">
      <alignment horizontal="right" vertical="center" wrapText="1"/>
    </xf>
    <xf numFmtId="0" fontId="1" fillId="0" borderId="10" xfId="0" applyFont="1" applyBorder="1" applyAlignment="1">
      <alignment horizontal="right" vertical="center" wrapText="1"/>
    </xf>
    <xf numFmtId="0" fontId="10" fillId="0" borderId="0" xfId="0" applyFont="1" applyAlignment="1">
      <alignment horizontal="center" vertical="center" wrapText="1"/>
    </xf>
    <xf numFmtId="0" fontId="1" fillId="3" borderId="5"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2" fillId="4" borderId="26" xfId="0" applyFont="1" applyFill="1" applyBorder="1" applyAlignment="1">
      <alignment horizontal="center" vertical="center" wrapText="1"/>
    </xf>
    <xf numFmtId="0" fontId="2" fillId="0" borderId="27" xfId="0" applyFont="1" applyBorder="1" applyAlignment="1">
      <alignment horizontal="center" vertical="center" wrapText="1"/>
    </xf>
    <xf numFmtId="0" fontId="1" fillId="0" borderId="27" xfId="0" applyFont="1" applyBorder="1" applyAlignment="1">
      <alignment horizontal="left"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24BE3D-94AA-41EF-BA7E-ACB5F7884AA9}">
  <dimension ref="A1:M264"/>
  <sheetViews>
    <sheetView tabSelected="1" zoomScale="80" zoomScaleNormal="80" workbookViewId="0">
      <pane ySplit="1" topLeftCell="A2" activePane="bottomLeft" state="frozen"/>
      <selection pane="bottomLeft" activeCell="C7" sqref="C7:F7"/>
    </sheetView>
  </sheetViews>
  <sheetFormatPr defaultColWidth="9.109375" defaultRowHeight="15" x14ac:dyDescent="0.3"/>
  <cols>
    <col min="1" max="1" width="12" style="3" customWidth="1"/>
    <col min="2" max="2" width="21.5546875" style="4" customWidth="1"/>
    <col min="3" max="3" width="23" style="3" customWidth="1"/>
    <col min="4" max="4" width="28.6640625" style="3" customWidth="1"/>
    <col min="5" max="5" width="24.5546875" style="3" customWidth="1"/>
    <col min="6" max="6" width="28" style="3" customWidth="1"/>
    <col min="7" max="7" width="24" style="3" customWidth="1"/>
    <col min="8" max="8" width="23.109375" style="3" customWidth="1"/>
    <col min="9" max="9" width="25.109375" style="3" customWidth="1"/>
    <col min="10" max="10" width="16.33203125" style="3" customWidth="1"/>
    <col min="11" max="11" width="11.33203125" style="3" customWidth="1"/>
    <col min="12" max="12" width="25.109375" style="3" customWidth="1"/>
    <col min="13" max="16384" width="9.109375" style="3"/>
  </cols>
  <sheetData>
    <row r="1" spans="1:13" s="4" customFormat="1" ht="53.4" customHeight="1" thickBot="1" x14ac:dyDescent="0.35">
      <c r="A1" s="5" t="s">
        <v>0</v>
      </c>
      <c r="B1" s="6" t="s">
        <v>1</v>
      </c>
      <c r="C1" s="8" t="s">
        <v>2</v>
      </c>
      <c r="D1" s="8" t="s">
        <v>3</v>
      </c>
      <c r="E1" s="8" t="s">
        <v>4</v>
      </c>
      <c r="F1" s="8" t="s">
        <v>5</v>
      </c>
      <c r="G1" s="9" t="s">
        <v>6</v>
      </c>
      <c r="H1" s="10" t="s">
        <v>7</v>
      </c>
      <c r="I1" s="3"/>
      <c r="J1" s="3"/>
      <c r="K1" s="3"/>
      <c r="L1" s="3"/>
      <c r="M1" s="3"/>
    </row>
    <row r="2" spans="1:13" x14ac:dyDescent="0.3">
      <c r="A2" s="38">
        <v>1</v>
      </c>
      <c r="B2" s="20" t="s">
        <v>472</v>
      </c>
      <c r="C2" s="31" t="s">
        <v>597</v>
      </c>
      <c r="D2" s="31" t="s">
        <v>596</v>
      </c>
      <c r="E2" s="31" t="s">
        <v>595</v>
      </c>
      <c r="F2" s="31" t="s">
        <v>594</v>
      </c>
      <c r="G2" s="23" t="s">
        <v>357</v>
      </c>
      <c r="H2" s="24"/>
    </row>
    <row r="3" spans="1:13" ht="30.6" thickBot="1" x14ac:dyDescent="0.35">
      <c r="A3" s="39"/>
      <c r="B3" s="21"/>
      <c r="C3" s="32"/>
      <c r="D3" s="32"/>
      <c r="E3" s="32"/>
      <c r="F3" s="32"/>
      <c r="G3" s="11" t="s">
        <v>467</v>
      </c>
      <c r="H3" s="12">
        <v>3</v>
      </c>
      <c r="K3" s="79"/>
    </row>
    <row r="4" spans="1:13" x14ac:dyDescent="0.3">
      <c r="A4" s="39"/>
      <c r="B4" s="21"/>
      <c r="C4" s="32"/>
      <c r="D4" s="32"/>
      <c r="E4" s="32"/>
      <c r="F4" s="32"/>
      <c r="G4" s="23" t="s">
        <v>355</v>
      </c>
      <c r="H4" s="24"/>
    </row>
    <row r="5" spans="1:13" ht="30" x14ac:dyDescent="0.3">
      <c r="A5" s="39"/>
      <c r="B5" s="21"/>
      <c r="C5" s="32"/>
      <c r="D5" s="32"/>
      <c r="E5" s="32"/>
      <c r="F5" s="32"/>
      <c r="G5" s="11" t="s">
        <v>465</v>
      </c>
      <c r="H5" s="12">
        <v>2</v>
      </c>
      <c r="K5" s="79"/>
    </row>
    <row r="6" spans="1:13" ht="15.6" thickBot="1" x14ac:dyDescent="0.35">
      <c r="A6" s="39"/>
      <c r="B6" s="21"/>
      <c r="C6" s="33"/>
      <c r="D6" s="33"/>
      <c r="E6" s="33"/>
      <c r="F6" s="33"/>
      <c r="G6" s="25" t="s">
        <v>8</v>
      </c>
      <c r="H6" s="27">
        <f>SUM(H5,H3)</f>
        <v>5</v>
      </c>
    </row>
    <row r="7" spans="1:13" ht="150" customHeight="1" thickBot="1" x14ac:dyDescent="0.35">
      <c r="A7" s="40"/>
      <c r="B7" s="22"/>
      <c r="C7" s="61" t="s">
        <v>593</v>
      </c>
      <c r="D7" s="61"/>
      <c r="E7" s="61"/>
      <c r="F7" s="60"/>
      <c r="G7" s="26"/>
      <c r="H7" s="28"/>
    </row>
    <row r="8" spans="1:13" x14ac:dyDescent="0.3">
      <c r="A8" s="38">
        <v>2</v>
      </c>
      <c r="B8" s="20" t="s">
        <v>433</v>
      </c>
      <c r="C8" s="31" t="s">
        <v>592</v>
      </c>
      <c r="D8" s="31" t="s">
        <v>591</v>
      </c>
      <c r="E8" s="31" t="s">
        <v>590</v>
      </c>
      <c r="F8" s="31" t="s">
        <v>589</v>
      </c>
      <c r="G8" s="23" t="s">
        <v>428</v>
      </c>
      <c r="H8" s="24"/>
    </row>
    <row r="9" spans="1:13" ht="30.6" thickBot="1" x14ac:dyDescent="0.35">
      <c r="A9" s="39"/>
      <c r="B9" s="21"/>
      <c r="C9" s="32"/>
      <c r="D9" s="32"/>
      <c r="E9" s="32"/>
      <c r="F9" s="32"/>
      <c r="G9" s="11" t="s">
        <v>425</v>
      </c>
      <c r="H9" s="12">
        <v>1</v>
      </c>
      <c r="K9" s="79"/>
    </row>
    <row r="10" spans="1:13" x14ac:dyDescent="0.3">
      <c r="A10" s="39"/>
      <c r="B10" s="21"/>
      <c r="C10" s="32"/>
      <c r="D10" s="32"/>
      <c r="E10" s="32"/>
      <c r="F10" s="32"/>
      <c r="G10" s="23" t="s">
        <v>357</v>
      </c>
      <c r="H10" s="24"/>
    </row>
    <row r="11" spans="1:13" ht="15.6" thickBot="1" x14ac:dyDescent="0.35">
      <c r="A11" s="39"/>
      <c r="B11" s="21"/>
      <c r="C11" s="32"/>
      <c r="D11" s="32"/>
      <c r="E11" s="32"/>
      <c r="F11" s="32"/>
      <c r="G11" s="11" t="s">
        <v>356</v>
      </c>
      <c r="H11" s="12">
        <v>2</v>
      </c>
      <c r="K11" s="79"/>
    </row>
    <row r="12" spans="1:13" x14ac:dyDescent="0.3">
      <c r="A12" s="39"/>
      <c r="B12" s="21"/>
      <c r="C12" s="32"/>
      <c r="D12" s="32"/>
      <c r="E12" s="32"/>
      <c r="F12" s="32"/>
      <c r="G12" s="23" t="s">
        <v>355</v>
      </c>
      <c r="H12" s="24"/>
    </row>
    <row r="13" spans="1:13" ht="30" x14ac:dyDescent="0.3">
      <c r="A13" s="39"/>
      <c r="B13" s="21"/>
      <c r="C13" s="32"/>
      <c r="D13" s="32"/>
      <c r="E13" s="32"/>
      <c r="F13" s="32"/>
      <c r="G13" s="11" t="s">
        <v>354</v>
      </c>
      <c r="H13" s="12">
        <v>1</v>
      </c>
      <c r="K13" s="79"/>
    </row>
    <row r="14" spans="1:13" ht="147" customHeight="1" thickBot="1" x14ac:dyDescent="0.35">
      <c r="A14" s="39"/>
      <c r="B14" s="21"/>
      <c r="C14" s="33"/>
      <c r="D14" s="33"/>
      <c r="E14" s="33"/>
      <c r="F14" s="33"/>
      <c r="G14" s="25" t="s">
        <v>8</v>
      </c>
      <c r="H14" s="27">
        <f>SUM(H13,H11,H9)</f>
        <v>4</v>
      </c>
    </row>
    <row r="15" spans="1:13" ht="150" customHeight="1" thickBot="1" x14ac:dyDescent="0.35">
      <c r="A15" s="40"/>
      <c r="B15" s="22"/>
      <c r="C15" s="73" t="s">
        <v>588</v>
      </c>
      <c r="D15" s="61"/>
      <c r="E15" s="61"/>
      <c r="F15" s="60"/>
      <c r="G15" s="26"/>
      <c r="H15" s="28"/>
    </row>
    <row r="16" spans="1:13" x14ac:dyDescent="0.3">
      <c r="A16" s="38">
        <v>3</v>
      </c>
      <c r="B16" s="20" t="s">
        <v>433</v>
      </c>
      <c r="C16" s="31" t="s">
        <v>587</v>
      </c>
      <c r="D16" s="31" t="s">
        <v>586</v>
      </c>
      <c r="E16" s="31" t="s">
        <v>585</v>
      </c>
      <c r="F16" s="31" t="s">
        <v>584</v>
      </c>
      <c r="G16" s="23" t="s">
        <v>382</v>
      </c>
      <c r="H16" s="24"/>
    </row>
    <row r="17" spans="1:11" ht="30" x14ac:dyDescent="0.3">
      <c r="A17" s="39"/>
      <c r="B17" s="21"/>
      <c r="C17" s="32"/>
      <c r="D17" s="32"/>
      <c r="E17" s="32"/>
      <c r="F17" s="32"/>
      <c r="G17" s="11" t="s">
        <v>381</v>
      </c>
      <c r="H17" s="12">
        <v>1</v>
      </c>
    </row>
    <row r="18" spans="1:11" ht="30" x14ac:dyDescent="0.3">
      <c r="A18" s="39"/>
      <c r="B18" s="21"/>
      <c r="C18" s="32"/>
      <c r="D18" s="32"/>
      <c r="E18" s="32"/>
      <c r="F18" s="32"/>
      <c r="G18" s="11" t="s">
        <v>404</v>
      </c>
      <c r="H18" s="12">
        <v>1</v>
      </c>
      <c r="K18" s="79"/>
    </row>
    <row r="19" spans="1:11" ht="141" customHeight="1" thickBot="1" x14ac:dyDescent="0.35">
      <c r="A19" s="39"/>
      <c r="B19" s="21"/>
      <c r="C19" s="33"/>
      <c r="D19" s="33"/>
      <c r="E19" s="33"/>
      <c r="F19" s="33"/>
      <c r="G19" s="25" t="s">
        <v>8</v>
      </c>
      <c r="H19" s="27">
        <f>SUM(H17:H18)</f>
        <v>2</v>
      </c>
    </row>
    <row r="20" spans="1:11" ht="150" customHeight="1" thickBot="1" x14ac:dyDescent="0.35">
      <c r="A20" s="40"/>
      <c r="B20" s="22"/>
      <c r="C20" s="61" t="s">
        <v>583</v>
      </c>
      <c r="D20" s="61"/>
      <c r="E20" s="61"/>
      <c r="F20" s="60"/>
      <c r="G20" s="26"/>
      <c r="H20" s="28"/>
    </row>
    <row r="21" spans="1:11" x14ac:dyDescent="0.3">
      <c r="A21" s="38">
        <v>4</v>
      </c>
      <c r="B21" s="20" t="s">
        <v>433</v>
      </c>
      <c r="C21" s="31" t="s">
        <v>582</v>
      </c>
      <c r="D21" s="31" t="s">
        <v>581</v>
      </c>
      <c r="E21" s="31" t="s">
        <v>580</v>
      </c>
      <c r="F21" s="31" t="s">
        <v>579</v>
      </c>
      <c r="G21" s="23" t="s">
        <v>578</v>
      </c>
      <c r="H21" s="24"/>
    </row>
    <row r="22" spans="1:11" ht="30" x14ac:dyDescent="0.3">
      <c r="A22" s="39"/>
      <c r="B22" s="21"/>
      <c r="C22" s="32"/>
      <c r="D22" s="32"/>
      <c r="E22" s="32"/>
      <c r="F22" s="32"/>
      <c r="G22" s="11" t="s">
        <v>577</v>
      </c>
      <c r="H22" s="12">
        <v>3</v>
      </c>
    </row>
    <row r="23" spans="1:11" x14ac:dyDescent="0.3">
      <c r="A23" s="39"/>
      <c r="B23" s="21"/>
      <c r="C23" s="32"/>
      <c r="D23" s="32"/>
      <c r="E23" s="32"/>
      <c r="F23" s="32"/>
      <c r="G23" s="11" t="s">
        <v>576</v>
      </c>
      <c r="H23" s="12">
        <v>3</v>
      </c>
    </row>
    <row r="24" spans="1:11" ht="30.6" thickBot="1" x14ac:dyDescent="0.35">
      <c r="A24" s="39"/>
      <c r="B24" s="21"/>
      <c r="C24" s="32"/>
      <c r="D24" s="32"/>
      <c r="E24" s="32"/>
      <c r="F24" s="32"/>
      <c r="G24" s="11" t="s">
        <v>575</v>
      </c>
      <c r="H24" s="12">
        <v>3</v>
      </c>
    </row>
    <row r="25" spans="1:11" x14ac:dyDescent="0.3">
      <c r="A25" s="39"/>
      <c r="B25" s="21"/>
      <c r="C25" s="32"/>
      <c r="D25" s="32"/>
      <c r="E25" s="32"/>
      <c r="F25" s="32"/>
      <c r="G25" s="23" t="s">
        <v>496</v>
      </c>
      <c r="H25" s="24"/>
    </row>
    <row r="26" spans="1:11" x14ac:dyDescent="0.3">
      <c r="A26" s="39"/>
      <c r="B26" s="21"/>
      <c r="C26" s="32"/>
      <c r="D26" s="32"/>
      <c r="E26" s="32"/>
      <c r="F26" s="32"/>
      <c r="G26" s="11" t="s">
        <v>568</v>
      </c>
      <c r="H26" s="12">
        <v>2</v>
      </c>
      <c r="K26" s="79"/>
    </row>
    <row r="27" spans="1:11" ht="45" x14ac:dyDescent="0.3">
      <c r="A27" s="39"/>
      <c r="B27" s="21"/>
      <c r="C27" s="32"/>
      <c r="D27" s="32"/>
      <c r="E27" s="32"/>
      <c r="F27" s="32"/>
      <c r="G27" s="11" t="s">
        <v>495</v>
      </c>
      <c r="H27" s="12">
        <v>1</v>
      </c>
      <c r="K27" s="79"/>
    </row>
    <row r="28" spans="1:11" ht="15.6" thickBot="1" x14ac:dyDescent="0.35">
      <c r="A28" s="39"/>
      <c r="B28" s="21"/>
      <c r="C28" s="33"/>
      <c r="D28" s="33"/>
      <c r="E28" s="33"/>
      <c r="F28" s="33"/>
      <c r="G28" s="25" t="s">
        <v>8</v>
      </c>
      <c r="H28" s="27">
        <f>SUM(H26:H27,H24,H23,H22)</f>
        <v>12</v>
      </c>
    </row>
    <row r="29" spans="1:11" ht="150" customHeight="1" thickBot="1" x14ac:dyDescent="0.35">
      <c r="A29" s="40"/>
      <c r="B29" s="22"/>
      <c r="C29" s="61" t="s">
        <v>574</v>
      </c>
      <c r="D29" s="61"/>
      <c r="E29" s="61"/>
      <c r="F29" s="60"/>
      <c r="G29" s="26"/>
      <c r="H29" s="28"/>
    </row>
    <row r="30" spans="1:11" x14ac:dyDescent="0.3">
      <c r="A30" s="38">
        <v>5</v>
      </c>
      <c r="B30" s="20" t="s">
        <v>433</v>
      </c>
      <c r="C30" s="31" t="s">
        <v>573</v>
      </c>
      <c r="D30" s="31" t="s">
        <v>572</v>
      </c>
      <c r="E30" s="31" t="s">
        <v>571</v>
      </c>
      <c r="F30" s="31" t="s">
        <v>570</v>
      </c>
      <c r="G30" s="23" t="s">
        <v>496</v>
      </c>
      <c r="H30" s="24"/>
    </row>
    <row r="31" spans="1:11" ht="30" x14ac:dyDescent="0.3">
      <c r="A31" s="39"/>
      <c r="B31" s="21"/>
      <c r="C31" s="32"/>
      <c r="D31" s="32"/>
      <c r="E31" s="32"/>
      <c r="F31" s="32"/>
      <c r="G31" s="11" t="s">
        <v>569</v>
      </c>
      <c r="H31" s="12">
        <v>4</v>
      </c>
      <c r="K31" s="79"/>
    </row>
    <row r="32" spans="1:11" x14ac:dyDescent="0.3">
      <c r="A32" s="39"/>
      <c r="B32" s="21"/>
      <c r="C32" s="32"/>
      <c r="D32" s="32"/>
      <c r="E32" s="32"/>
      <c r="F32" s="32"/>
      <c r="G32" s="11" t="s">
        <v>568</v>
      </c>
      <c r="H32" s="12">
        <v>5</v>
      </c>
    </row>
    <row r="33" spans="1:11" ht="45" x14ac:dyDescent="0.3">
      <c r="A33" s="39"/>
      <c r="B33" s="21"/>
      <c r="C33" s="32"/>
      <c r="D33" s="32"/>
      <c r="E33" s="32"/>
      <c r="F33" s="32"/>
      <c r="G33" s="11" t="s">
        <v>567</v>
      </c>
      <c r="H33" s="12">
        <v>4</v>
      </c>
      <c r="K33" s="79"/>
    </row>
    <row r="34" spans="1:11" ht="108" customHeight="1" thickBot="1" x14ac:dyDescent="0.35">
      <c r="A34" s="39"/>
      <c r="B34" s="21"/>
      <c r="C34" s="33"/>
      <c r="D34" s="33"/>
      <c r="E34" s="33"/>
      <c r="F34" s="33"/>
      <c r="G34" s="25" t="s">
        <v>8</v>
      </c>
      <c r="H34" s="27">
        <f>SUM(H31:H33)</f>
        <v>13</v>
      </c>
    </row>
    <row r="35" spans="1:11" ht="150" customHeight="1" thickBot="1" x14ac:dyDescent="0.35">
      <c r="A35" s="40"/>
      <c r="B35" s="22"/>
      <c r="C35" s="61" t="s">
        <v>566</v>
      </c>
      <c r="D35" s="61"/>
      <c r="E35" s="61"/>
      <c r="F35" s="60"/>
      <c r="G35" s="26"/>
      <c r="H35" s="28"/>
    </row>
    <row r="36" spans="1:11" x14ac:dyDescent="0.3">
      <c r="A36" s="38">
        <v>6</v>
      </c>
      <c r="B36" s="20" t="s">
        <v>362</v>
      </c>
      <c r="C36" s="31" t="s">
        <v>565</v>
      </c>
      <c r="D36" s="31" t="s">
        <v>564</v>
      </c>
      <c r="E36" s="31" t="s">
        <v>563</v>
      </c>
      <c r="F36" s="31" t="s">
        <v>562</v>
      </c>
      <c r="G36" s="23" t="s">
        <v>561</v>
      </c>
      <c r="H36" s="24"/>
    </row>
    <row r="37" spans="1:11" x14ac:dyDescent="0.3">
      <c r="A37" s="39"/>
      <c r="B37" s="21"/>
      <c r="C37" s="32"/>
      <c r="D37" s="32"/>
      <c r="E37" s="32"/>
      <c r="F37" s="32"/>
      <c r="G37" s="11" t="s">
        <v>560</v>
      </c>
      <c r="H37" s="12">
        <v>10</v>
      </c>
    </row>
    <row r="38" spans="1:11" ht="30" x14ac:dyDescent="0.3">
      <c r="A38" s="39"/>
      <c r="B38" s="21"/>
      <c r="C38" s="32"/>
      <c r="D38" s="32"/>
      <c r="E38" s="32"/>
      <c r="F38" s="32"/>
      <c r="G38" s="11" t="s">
        <v>559</v>
      </c>
      <c r="H38" s="12">
        <v>10</v>
      </c>
    </row>
    <row r="39" spans="1:11" ht="30" x14ac:dyDescent="0.3">
      <c r="A39" s="39"/>
      <c r="B39" s="21"/>
      <c r="C39" s="32"/>
      <c r="D39" s="32"/>
      <c r="E39" s="32"/>
      <c r="F39" s="32"/>
      <c r="G39" s="11" t="s">
        <v>558</v>
      </c>
      <c r="H39" s="12">
        <v>10</v>
      </c>
    </row>
    <row r="40" spans="1:11" ht="45.6" thickBot="1" x14ac:dyDescent="0.35">
      <c r="A40" s="39"/>
      <c r="B40" s="21"/>
      <c r="C40" s="32"/>
      <c r="D40" s="32"/>
      <c r="E40" s="32"/>
      <c r="F40" s="32"/>
      <c r="G40" s="11" t="s">
        <v>557</v>
      </c>
      <c r="H40" s="12">
        <v>6</v>
      </c>
    </row>
    <row r="41" spans="1:11" x14ac:dyDescent="0.3">
      <c r="A41" s="39"/>
      <c r="B41" s="21"/>
      <c r="C41" s="32"/>
      <c r="D41" s="32"/>
      <c r="E41" s="32"/>
      <c r="F41" s="32"/>
      <c r="G41" s="23" t="s">
        <v>556</v>
      </c>
      <c r="H41" s="24"/>
    </row>
    <row r="42" spans="1:11" ht="60" x14ac:dyDescent="0.3">
      <c r="A42" s="39"/>
      <c r="B42" s="21"/>
      <c r="C42" s="32"/>
      <c r="D42" s="32"/>
      <c r="E42" s="32"/>
      <c r="F42" s="32"/>
      <c r="G42" s="11" t="s">
        <v>555</v>
      </c>
      <c r="H42" s="12">
        <v>12</v>
      </c>
    </row>
    <row r="43" spans="1:11" ht="60" x14ac:dyDescent="0.3">
      <c r="A43" s="39"/>
      <c r="B43" s="21"/>
      <c r="C43" s="32"/>
      <c r="D43" s="32"/>
      <c r="E43" s="32"/>
      <c r="F43" s="32"/>
      <c r="G43" s="11" t="s">
        <v>554</v>
      </c>
      <c r="H43" s="12">
        <v>12</v>
      </c>
    </row>
    <row r="44" spans="1:11" ht="30" x14ac:dyDescent="0.3">
      <c r="A44" s="39"/>
      <c r="B44" s="21"/>
      <c r="C44" s="32"/>
      <c r="D44" s="32"/>
      <c r="E44" s="32"/>
      <c r="F44" s="32"/>
      <c r="G44" s="11" t="s">
        <v>553</v>
      </c>
      <c r="H44" s="12">
        <v>12</v>
      </c>
    </row>
    <row r="45" spans="1:11" ht="60" x14ac:dyDescent="0.3">
      <c r="A45" s="39"/>
      <c r="B45" s="21"/>
      <c r="C45" s="32"/>
      <c r="D45" s="32"/>
      <c r="E45" s="32"/>
      <c r="F45" s="32"/>
      <c r="G45" s="11" t="s">
        <v>552</v>
      </c>
      <c r="H45" s="12">
        <v>5</v>
      </c>
    </row>
    <row r="46" spans="1:11" ht="60" x14ac:dyDescent="0.3">
      <c r="A46" s="39"/>
      <c r="B46" s="21"/>
      <c r="C46" s="32"/>
      <c r="D46" s="32"/>
      <c r="E46" s="32"/>
      <c r="F46" s="32"/>
      <c r="G46" s="11" t="s">
        <v>551</v>
      </c>
      <c r="H46" s="12">
        <v>5</v>
      </c>
    </row>
    <row r="47" spans="1:11" ht="45" x14ac:dyDescent="0.3">
      <c r="A47" s="39"/>
      <c r="B47" s="21"/>
      <c r="C47" s="32"/>
      <c r="D47" s="32"/>
      <c r="E47" s="32"/>
      <c r="F47" s="32"/>
      <c r="G47" s="11" t="s">
        <v>550</v>
      </c>
      <c r="H47" s="12">
        <v>5</v>
      </c>
    </row>
    <row r="48" spans="1:11" x14ac:dyDescent="0.3">
      <c r="A48" s="39"/>
      <c r="B48" s="21"/>
      <c r="C48" s="32"/>
      <c r="D48" s="32"/>
      <c r="E48" s="32"/>
      <c r="F48" s="32"/>
      <c r="G48" s="11" t="s">
        <v>549</v>
      </c>
      <c r="H48" s="12">
        <v>8</v>
      </c>
    </row>
    <row r="49" spans="1:11" ht="30" x14ac:dyDescent="0.3">
      <c r="A49" s="39"/>
      <c r="B49" s="21"/>
      <c r="C49" s="32"/>
      <c r="D49" s="32"/>
      <c r="E49" s="32"/>
      <c r="F49" s="32"/>
      <c r="G49" s="11" t="s">
        <v>548</v>
      </c>
      <c r="H49" s="12">
        <v>4</v>
      </c>
    </row>
    <row r="50" spans="1:11" ht="30" x14ac:dyDescent="0.3">
      <c r="A50" s="39"/>
      <c r="B50" s="21"/>
      <c r="C50" s="32"/>
      <c r="D50" s="32"/>
      <c r="E50" s="32"/>
      <c r="F50" s="32"/>
      <c r="G50" s="11" t="s">
        <v>547</v>
      </c>
      <c r="H50" s="12">
        <v>5</v>
      </c>
    </row>
    <row r="51" spans="1:11" ht="15.6" thickBot="1" x14ac:dyDescent="0.35">
      <c r="A51" s="39"/>
      <c r="B51" s="21"/>
      <c r="C51" s="32"/>
      <c r="D51" s="32"/>
      <c r="E51" s="32"/>
      <c r="F51" s="32"/>
      <c r="G51" s="11" t="s">
        <v>546</v>
      </c>
      <c r="H51" s="12">
        <v>4</v>
      </c>
    </row>
    <row r="52" spans="1:11" x14ac:dyDescent="0.3">
      <c r="A52" s="39"/>
      <c r="B52" s="21"/>
      <c r="C52" s="32"/>
      <c r="D52" s="32"/>
      <c r="E52" s="32"/>
      <c r="F52" s="32"/>
      <c r="G52" s="23" t="s">
        <v>496</v>
      </c>
      <c r="H52" s="24"/>
    </row>
    <row r="53" spans="1:11" ht="45" x14ac:dyDescent="0.3">
      <c r="A53" s="39"/>
      <c r="B53" s="21"/>
      <c r="C53" s="32"/>
      <c r="D53" s="32"/>
      <c r="E53" s="32"/>
      <c r="F53" s="32"/>
      <c r="G53" s="11" t="s">
        <v>495</v>
      </c>
      <c r="H53" s="12">
        <v>1</v>
      </c>
    </row>
    <row r="54" spans="1:11" ht="15.6" thickBot="1" x14ac:dyDescent="0.35">
      <c r="A54" s="39"/>
      <c r="B54" s="21"/>
      <c r="C54" s="33"/>
      <c r="D54" s="33"/>
      <c r="E54" s="33"/>
      <c r="F54" s="33"/>
      <c r="G54" s="25" t="s">
        <v>8</v>
      </c>
      <c r="H54" s="27">
        <f>SUM(H37:H53)</f>
        <v>109</v>
      </c>
    </row>
    <row r="55" spans="1:11" ht="150" customHeight="1" thickBot="1" x14ac:dyDescent="0.35">
      <c r="A55" s="40"/>
      <c r="B55" s="22"/>
      <c r="C55" s="61" t="s">
        <v>545</v>
      </c>
      <c r="D55" s="61"/>
      <c r="E55" s="61"/>
      <c r="F55" s="60"/>
      <c r="G55" s="26"/>
      <c r="H55" s="28"/>
    </row>
    <row r="56" spans="1:11" ht="15.75" customHeight="1" x14ac:dyDescent="0.3">
      <c r="A56" s="38">
        <v>7</v>
      </c>
      <c r="B56" s="20" t="s">
        <v>534</v>
      </c>
      <c r="C56" s="31" t="s">
        <v>544</v>
      </c>
      <c r="D56" s="31" t="s">
        <v>543</v>
      </c>
      <c r="E56" s="31" t="s">
        <v>531</v>
      </c>
      <c r="F56" s="31" t="s">
        <v>542</v>
      </c>
      <c r="G56" s="23" t="s">
        <v>541</v>
      </c>
      <c r="H56" s="24"/>
    </row>
    <row r="57" spans="1:11" ht="30" x14ac:dyDescent="0.3">
      <c r="A57" s="39"/>
      <c r="B57" s="21"/>
      <c r="C57" s="32"/>
      <c r="D57" s="32"/>
      <c r="E57" s="32"/>
      <c r="F57" s="32"/>
      <c r="G57" s="11" t="s">
        <v>539</v>
      </c>
      <c r="H57" s="12">
        <v>1</v>
      </c>
    </row>
    <row r="58" spans="1:11" ht="30" x14ac:dyDescent="0.3">
      <c r="A58" s="39"/>
      <c r="B58" s="21"/>
      <c r="C58" s="32"/>
      <c r="D58" s="32"/>
      <c r="E58" s="32"/>
      <c r="F58" s="32"/>
      <c r="G58" s="11" t="s">
        <v>540</v>
      </c>
      <c r="H58" s="12">
        <v>9</v>
      </c>
    </row>
    <row r="59" spans="1:11" ht="30" x14ac:dyDescent="0.3">
      <c r="A59" s="39"/>
      <c r="B59" s="21"/>
      <c r="C59" s="32"/>
      <c r="D59" s="32"/>
      <c r="E59" s="32"/>
      <c r="F59" s="32"/>
      <c r="G59" s="11" t="s">
        <v>539</v>
      </c>
      <c r="H59" s="12">
        <v>2</v>
      </c>
    </row>
    <row r="60" spans="1:11" ht="45" x14ac:dyDescent="0.3">
      <c r="A60" s="39"/>
      <c r="B60" s="21"/>
      <c r="C60" s="32"/>
      <c r="D60" s="32"/>
      <c r="E60" s="32"/>
      <c r="F60" s="32"/>
      <c r="G60" s="11" t="s">
        <v>538</v>
      </c>
      <c r="H60" s="12">
        <v>5</v>
      </c>
    </row>
    <row r="61" spans="1:11" ht="15.6" thickBot="1" x14ac:dyDescent="0.35">
      <c r="A61" s="39"/>
      <c r="B61" s="21"/>
      <c r="C61" s="32"/>
      <c r="D61" s="32"/>
      <c r="E61" s="32"/>
      <c r="F61" s="32"/>
      <c r="G61" s="11" t="s">
        <v>537</v>
      </c>
      <c r="H61" s="12">
        <v>1</v>
      </c>
    </row>
    <row r="62" spans="1:11" x14ac:dyDescent="0.3">
      <c r="A62" s="39"/>
      <c r="B62" s="21"/>
      <c r="C62" s="32"/>
      <c r="D62" s="32"/>
      <c r="E62" s="32"/>
      <c r="F62" s="32"/>
      <c r="G62" s="23" t="s">
        <v>382</v>
      </c>
      <c r="H62" s="24"/>
    </row>
    <row r="63" spans="1:11" ht="30" x14ac:dyDescent="0.3">
      <c r="A63" s="39"/>
      <c r="B63" s="21"/>
      <c r="C63" s="32"/>
      <c r="D63" s="32"/>
      <c r="E63" s="32"/>
      <c r="F63" s="32"/>
      <c r="G63" s="11" t="s">
        <v>404</v>
      </c>
      <c r="H63" s="12">
        <v>1</v>
      </c>
    </row>
    <row r="64" spans="1:11" x14ac:dyDescent="0.3">
      <c r="A64" s="39"/>
      <c r="B64" s="21"/>
      <c r="C64" s="32"/>
      <c r="D64" s="32"/>
      <c r="E64" s="32"/>
      <c r="F64" s="32"/>
      <c r="G64" s="11" t="s">
        <v>480</v>
      </c>
      <c r="H64" s="12">
        <v>2</v>
      </c>
      <c r="K64" s="79"/>
    </row>
    <row r="65" spans="1:11" x14ac:dyDescent="0.3">
      <c r="A65" s="39"/>
      <c r="B65" s="21"/>
      <c r="C65" s="32"/>
      <c r="D65" s="32"/>
      <c r="E65" s="32"/>
      <c r="F65" s="32"/>
      <c r="G65" s="11" t="s">
        <v>536</v>
      </c>
      <c r="H65" s="12">
        <v>5</v>
      </c>
      <c r="K65" s="79"/>
    </row>
    <row r="66" spans="1:11" x14ac:dyDescent="0.3">
      <c r="A66" s="39"/>
      <c r="B66" s="21"/>
      <c r="C66" s="32"/>
      <c r="D66" s="32"/>
      <c r="E66" s="32"/>
      <c r="F66" s="32"/>
      <c r="G66" s="11" t="s">
        <v>524</v>
      </c>
      <c r="H66" s="12">
        <v>1</v>
      </c>
      <c r="K66" s="79"/>
    </row>
    <row r="67" spans="1:11" ht="105.75" customHeight="1" thickBot="1" x14ac:dyDescent="0.35">
      <c r="A67" s="39"/>
      <c r="B67" s="21"/>
      <c r="C67" s="33"/>
      <c r="D67" s="33"/>
      <c r="E67" s="33"/>
      <c r="F67" s="33"/>
      <c r="G67" s="25" t="s">
        <v>8</v>
      </c>
      <c r="H67" s="27">
        <f>SUM(H57:H66)</f>
        <v>27</v>
      </c>
    </row>
    <row r="68" spans="1:11" ht="150" customHeight="1" thickBot="1" x14ac:dyDescent="0.35">
      <c r="A68" s="40"/>
      <c r="B68" s="22"/>
      <c r="C68" s="61" t="s">
        <v>535</v>
      </c>
      <c r="D68" s="61"/>
      <c r="E68" s="61"/>
      <c r="F68" s="60"/>
      <c r="G68" s="26"/>
      <c r="H68" s="28"/>
    </row>
    <row r="69" spans="1:11" x14ac:dyDescent="0.3">
      <c r="A69" s="38">
        <v>8</v>
      </c>
      <c r="B69" s="20" t="s">
        <v>534</v>
      </c>
      <c r="C69" s="31" t="s">
        <v>533</v>
      </c>
      <c r="D69" s="31" t="s">
        <v>532</v>
      </c>
      <c r="E69" s="88" t="s">
        <v>531</v>
      </c>
      <c r="F69" s="31" t="s">
        <v>530</v>
      </c>
      <c r="G69" s="23" t="s">
        <v>382</v>
      </c>
      <c r="H69" s="24"/>
    </row>
    <row r="70" spans="1:11" ht="30" x14ac:dyDescent="0.3">
      <c r="A70" s="39"/>
      <c r="B70" s="21"/>
      <c r="C70" s="32"/>
      <c r="D70" s="32"/>
      <c r="E70" s="87"/>
      <c r="F70" s="32"/>
      <c r="G70" s="11" t="s">
        <v>381</v>
      </c>
      <c r="H70" s="12">
        <v>1</v>
      </c>
    </row>
    <row r="71" spans="1:11" ht="30" x14ac:dyDescent="0.3">
      <c r="A71" s="39"/>
      <c r="B71" s="21"/>
      <c r="C71" s="32"/>
      <c r="D71" s="32"/>
      <c r="E71" s="87"/>
      <c r="F71" s="32"/>
      <c r="G71" s="11" t="s">
        <v>390</v>
      </c>
      <c r="H71" s="12">
        <v>1</v>
      </c>
      <c r="K71" s="79"/>
    </row>
    <row r="72" spans="1:11" x14ac:dyDescent="0.3">
      <c r="A72" s="39"/>
      <c r="B72" s="21"/>
      <c r="C72" s="32"/>
      <c r="D72" s="32"/>
      <c r="E72" s="87"/>
      <c r="F72" s="32"/>
      <c r="G72" s="11" t="s">
        <v>480</v>
      </c>
      <c r="H72" s="12">
        <v>1</v>
      </c>
    </row>
    <row r="73" spans="1:11" x14ac:dyDescent="0.3">
      <c r="A73" s="39"/>
      <c r="B73" s="21"/>
      <c r="C73" s="32"/>
      <c r="D73" s="32"/>
      <c r="E73" s="87"/>
      <c r="F73" s="32"/>
      <c r="G73" s="11" t="s">
        <v>524</v>
      </c>
      <c r="H73" s="12">
        <v>1</v>
      </c>
    </row>
    <row r="74" spans="1:11" ht="141" customHeight="1" thickBot="1" x14ac:dyDescent="0.35">
      <c r="A74" s="39"/>
      <c r="B74" s="21"/>
      <c r="C74" s="33"/>
      <c r="D74" s="33"/>
      <c r="E74" s="86"/>
      <c r="F74" s="33"/>
      <c r="G74" s="25" t="s">
        <v>8</v>
      </c>
      <c r="H74" s="27">
        <f>SUM(H70:H73)</f>
        <v>4</v>
      </c>
    </row>
    <row r="75" spans="1:11" ht="150" customHeight="1" thickBot="1" x14ac:dyDescent="0.35">
      <c r="A75" s="40"/>
      <c r="B75" s="22"/>
      <c r="C75" s="61" t="s">
        <v>529</v>
      </c>
      <c r="D75" s="61"/>
      <c r="E75" s="61"/>
      <c r="F75" s="60"/>
      <c r="G75" s="26"/>
      <c r="H75" s="28"/>
    </row>
    <row r="76" spans="1:11" x14ac:dyDescent="0.3">
      <c r="A76" s="38">
        <v>9</v>
      </c>
      <c r="B76" s="20" t="s">
        <v>452</v>
      </c>
      <c r="C76" s="31" t="s">
        <v>528</v>
      </c>
      <c r="D76" s="31" t="s">
        <v>527</v>
      </c>
      <c r="E76" s="31" t="s">
        <v>526</v>
      </c>
      <c r="F76" s="31" t="s">
        <v>525</v>
      </c>
      <c r="G76" s="23" t="s">
        <v>382</v>
      </c>
      <c r="H76" s="24"/>
      <c r="I76" s="79"/>
    </row>
    <row r="77" spans="1:11" ht="30" x14ac:dyDescent="0.3">
      <c r="A77" s="39"/>
      <c r="B77" s="21"/>
      <c r="C77" s="32"/>
      <c r="D77" s="32"/>
      <c r="E77" s="32"/>
      <c r="F77" s="32"/>
      <c r="G77" s="11" t="s">
        <v>381</v>
      </c>
      <c r="H77" s="12">
        <v>1</v>
      </c>
    </row>
    <row r="78" spans="1:11" ht="30" x14ac:dyDescent="0.3">
      <c r="A78" s="39"/>
      <c r="B78" s="21"/>
      <c r="C78" s="32"/>
      <c r="D78" s="32"/>
      <c r="E78" s="32"/>
      <c r="F78" s="32"/>
      <c r="G78" s="11" t="s">
        <v>404</v>
      </c>
      <c r="H78" s="12">
        <v>1</v>
      </c>
    </row>
    <row r="79" spans="1:11" ht="15.6" thickBot="1" x14ac:dyDescent="0.35">
      <c r="A79" s="39"/>
      <c r="B79" s="21"/>
      <c r="C79" s="32"/>
      <c r="D79" s="32"/>
      <c r="E79" s="32"/>
      <c r="F79" s="32"/>
      <c r="G79" s="11" t="s">
        <v>524</v>
      </c>
      <c r="H79" s="12">
        <v>3</v>
      </c>
    </row>
    <row r="80" spans="1:11" x14ac:dyDescent="0.3">
      <c r="A80" s="39"/>
      <c r="B80" s="21"/>
      <c r="C80" s="32"/>
      <c r="D80" s="32"/>
      <c r="E80" s="32"/>
      <c r="F80" s="32"/>
      <c r="G80" s="23" t="s">
        <v>357</v>
      </c>
      <c r="H80" s="24"/>
    </row>
    <row r="81" spans="1:11" ht="15.6" thickBot="1" x14ac:dyDescent="0.35">
      <c r="A81" s="39"/>
      <c r="B81" s="21"/>
      <c r="C81" s="32"/>
      <c r="D81" s="32"/>
      <c r="E81" s="32"/>
      <c r="F81" s="32"/>
      <c r="G81" s="11" t="s">
        <v>356</v>
      </c>
      <c r="H81" s="12">
        <v>2</v>
      </c>
    </row>
    <row r="82" spans="1:11" x14ac:dyDescent="0.3">
      <c r="A82" s="39"/>
      <c r="B82" s="21"/>
      <c r="C82" s="32"/>
      <c r="D82" s="32"/>
      <c r="E82" s="32"/>
      <c r="F82" s="32"/>
      <c r="G82" s="23" t="s">
        <v>355</v>
      </c>
      <c r="H82" s="24"/>
    </row>
    <row r="83" spans="1:11" ht="30" x14ac:dyDescent="0.3">
      <c r="A83" s="39"/>
      <c r="B83" s="21"/>
      <c r="C83" s="32"/>
      <c r="D83" s="32"/>
      <c r="E83" s="32"/>
      <c r="F83" s="32"/>
      <c r="G83" s="11" t="s">
        <v>354</v>
      </c>
      <c r="H83" s="12">
        <v>1</v>
      </c>
    </row>
    <row r="84" spans="1:11" ht="131.25" customHeight="1" thickBot="1" x14ac:dyDescent="0.35">
      <c r="A84" s="39"/>
      <c r="B84" s="21"/>
      <c r="C84" s="33"/>
      <c r="D84" s="33"/>
      <c r="E84" s="33"/>
      <c r="F84" s="33"/>
      <c r="G84" s="25" t="s">
        <v>8</v>
      </c>
      <c r="H84" s="27">
        <f>SUM(H77:H83)</f>
        <v>8</v>
      </c>
    </row>
    <row r="85" spans="1:11" ht="150" customHeight="1" thickBot="1" x14ac:dyDescent="0.35">
      <c r="A85" s="40"/>
      <c r="B85" s="22"/>
      <c r="C85" s="61" t="s">
        <v>523</v>
      </c>
      <c r="D85" s="61"/>
      <c r="E85" s="61"/>
      <c r="F85" s="60"/>
      <c r="G85" s="26"/>
      <c r="H85" s="28"/>
    </row>
    <row r="86" spans="1:11" x14ac:dyDescent="0.3">
      <c r="A86" s="38">
        <v>10</v>
      </c>
      <c r="B86" s="20" t="s">
        <v>472</v>
      </c>
      <c r="C86" s="31" t="s">
        <v>522</v>
      </c>
      <c r="D86" s="31" t="s">
        <v>521</v>
      </c>
      <c r="E86" s="31" t="s">
        <v>520</v>
      </c>
      <c r="F86" s="31" t="s">
        <v>519</v>
      </c>
      <c r="G86" s="23" t="s">
        <v>518</v>
      </c>
      <c r="H86" s="24"/>
    </row>
    <row r="87" spans="1:11" x14ac:dyDescent="0.3">
      <c r="A87" s="39"/>
      <c r="B87" s="21"/>
      <c r="C87" s="32"/>
      <c r="D87" s="32"/>
      <c r="E87" s="32"/>
      <c r="F87" s="32"/>
      <c r="G87" s="11" t="s">
        <v>517</v>
      </c>
      <c r="H87" s="12">
        <v>10</v>
      </c>
      <c r="I87" s="79"/>
    </row>
    <row r="88" spans="1:11" ht="30" x14ac:dyDescent="0.3">
      <c r="A88" s="39"/>
      <c r="B88" s="21"/>
      <c r="C88" s="32"/>
      <c r="D88" s="32"/>
      <c r="E88" s="32"/>
      <c r="F88" s="32"/>
      <c r="G88" s="11" t="s">
        <v>516</v>
      </c>
      <c r="H88" s="12">
        <v>15</v>
      </c>
      <c r="K88" s="79"/>
    </row>
    <row r="89" spans="1:11" ht="30" x14ac:dyDescent="0.3">
      <c r="A89" s="39"/>
      <c r="B89" s="21"/>
      <c r="C89" s="32"/>
      <c r="D89" s="32"/>
      <c r="E89" s="32"/>
      <c r="F89" s="32"/>
      <c r="G89" s="11" t="s">
        <v>515</v>
      </c>
      <c r="H89" s="12">
        <v>22</v>
      </c>
      <c r="K89" s="79"/>
    </row>
    <row r="90" spans="1:11" ht="45" x14ac:dyDescent="0.3">
      <c r="A90" s="39"/>
      <c r="B90" s="21"/>
      <c r="C90" s="32"/>
      <c r="D90" s="32"/>
      <c r="E90" s="32"/>
      <c r="F90" s="32"/>
      <c r="G90" s="11" t="s">
        <v>514</v>
      </c>
      <c r="H90" s="12">
        <v>22</v>
      </c>
      <c r="K90" s="79"/>
    </row>
    <row r="91" spans="1:11" ht="45.6" thickBot="1" x14ac:dyDescent="0.35">
      <c r="A91" s="39"/>
      <c r="B91" s="21"/>
      <c r="C91" s="32"/>
      <c r="D91" s="32"/>
      <c r="E91" s="32"/>
      <c r="F91" s="32"/>
      <c r="G91" s="11" t="s">
        <v>513</v>
      </c>
      <c r="H91" s="12">
        <v>12</v>
      </c>
      <c r="K91" s="79"/>
    </row>
    <row r="92" spans="1:11" x14ac:dyDescent="0.3">
      <c r="A92" s="39"/>
      <c r="B92" s="21"/>
      <c r="C92" s="32"/>
      <c r="D92" s="32"/>
      <c r="E92" s="32"/>
      <c r="F92" s="32"/>
      <c r="G92" s="23" t="s">
        <v>512</v>
      </c>
      <c r="H92" s="24"/>
      <c r="K92" s="79"/>
    </row>
    <row r="93" spans="1:11" ht="30" x14ac:dyDescent="0.3">
      <c r="A93" s="39"/>
      <c r="B93" s="21"/>
      <c r="C93" s="32"/>
      <c r="D93" s="32"/>
      <c r="E93" s="32"/>
      <c r="F93" s="32"/>
      <c r="G93" s="11" t="s">
        <v>511</v>
      </c>
      <c r="H93" s="12">
        <v>3</v>
      </c>
      <c r="K93" s="79"/>
    </row>
    <row r="94" spans="1:11" ht="30" x14ac:dyDescent="0.3">
      <c r="A94" s="39"/>
      <c r="B94" s="21"/>
      <c r="C94" s="32"/>
      <c r="D94" s="32"/>
      <c r="E94" s="32"/>
      <c r="F94" s="32"/>
      <c r="G94" s="11" t="s">
        <v>510</v>
      </c>
      <c r="H94" s="12">
        <v>2</v>
      </c>
      <c r="K94" s="79"/>
    </row>
    <row r="95" spans="1:11" ht="30" x14ac:dyDescent="0.3">
      <c r="A95" s="39"/>
      <c r="B95" s="21"/>
      <c r="C95" s="32"/>
      <c r="D95" s="32"/>
      <c r="E95" s="32"/>
      <c r="F95" s="32"/>
      <c r="G95" s="11" t="s">
        <v>509</v>
      </c>
      <c r="H95" s="12">
        <v>8</v>
      </c>
      <c r="K95" s="79"/>
    </row>
    <row r="96" spans="1:11" ht="30" x14ac:dyDescent="0.3">
      <c r="A96" s="39"/>
      <c r="B96" s="21"/>
      <c r="C96" s="32"/>
      <c r="D96" s="32"/>
      <c r="E96" s="32"/>
      <c r="F96" s="32"/>
      <c r="G96" s="11" t="s">
        <v>508</v>
      </c>
      <c r="H96" s="12">
        <v>3</v>
      </c>
      <c r="K96" s="79"/>
    </row>
    <row r="97" spans="1:11" ht="30.6" thickBot="1" x14ac:dyDescent="0.35">
      <c r="A97" s="39"/>
      <c r="B97" s="21"/>
      <c r="C97" s="32"/>
      <c r="D97" s="32"/>
      <c r="E97" s="32"/>
      <c r="F97" s="32"/>
      <c r="G97" s="11" t="s">
        <v>507</v>
      </c>
      <c r="H97" s="12">
        <v>2</v>
      </c>
      <c r="K97" s="79"/>
    </row>
    <row r="98" spans="1:11" x14ac:dyDescent="0.3">
      <c r="A98" s="39"/>
      <c r="B98" s="21"/>
      <c r="C98" s="32"/>
      <c r="D98" s="32"/>
      <c r="E98" s="32"/>
      <c r="F98" s="32"/>
      <c r="G98" s="23" t="s">
        <v>357</v>
      </c>
      <c r="H98" s="24"/>
    </row>
    <row r="99" spans="1:11" ht="30" x14ac:dyDescent="0.3">
      <c r="A99" s="39"/>
      <c r="B99" s="21"/>
      <c r="C99" s="32"/>
      <c r="D99" s="32"/>
      <c r="E99" s="32"/>
      <c r="F99" s="32"/>
      <c r="G99" s="11" t="s">
        <v>479</v>
      </c>
      <c r="H99" s="12">
        <v>16</v>
      </c>
    </row>
    <row r="100" spans="1:11" ht="15.6" thickBot="1" x14ac:dyDescent="0.35">
      <c r="A100" s="39"/>
      <c r="B100" s="21"/>
      <c r="C100" s="32"/>
      <c r="D100" s="32"/>
      <c r="E100" s="32"/>
      <c r="F100" s="32"/>
      <c r="G100" s="11" t="s">
        <v>356</v>
      </c>
      <c r="H100" s="12">
        <v>2</v>
      </c>
    </row>
    <row r="101" spans="1:11" x14ac:dyDescent="0.3">
      <c r="A101" s="39"/>
      <c r="B101" s="21"/>
      <c r="C101" s="32"/>
      <c r="D101" s="32"/>
      <c r="E101" s="32"/>
      <c r="F101" s="32"/>
      <c r="G101" s="23" t="s">
        <v>355</v>
      </c>
      <c r="H101" s="24"/>
    </row>
    <row r="102" spans="1:11" ht="30" x14ac:dyDescent="0.3">
      <c r="A102" s="39"/>
      <c r="B102" s="21"/>
      <c r="C102" s="32"/>
      <c r="D102" s="32"/>
      <c r="E102" s="32"/>
      <c r="F102" s="32"/>
      <c r="G102" s="11" t="s">
        <v>354</v>
      </c>
      <c r="H102" s="12">
        <v>1</v>
      </c>
    </row>
    <row r="103" spans="1:11" ht="15.6" thickBot="1" x14ac:dyDescent="0.35">
      <c r="A103" s="39"/>
      <c r="B103" s="21"/>
      <c r="C103" s="33"/>
      <c r="D103" s="33"/>
      <c r="E103" s="33"/>
      <c r="F103" s="33"/>
      <c r="G103" s="25" t="s">
        <v>8</v>
      </c>
      <c r="H103" s="27">
        <f>SUM(H87:H91,H93:H97,H99:H100,H102:H102)</f>
        <v>118</v>
      </c>
    </row>
    <row r="104" spans="1:11" ht="150" customHeight="1" thickBot="1" x14ac:dyDescent="0.35">
      <c r="A104" s="40"/>
      <c r="B104" s="22"/>
      <c r="C104" s="61" t="s">
        <v>506</v>
      </c>
      <c r="D104" s="61"/>
      <c r="E104" s="61"/>
      <c r="F104" s="60"/>
      <c r="G104" s="26"/>
      <c r="H104" s="28"/>
    </row>
    <row r="105" spans="1:11" x14ac:dyDescent="0.3">
      <c r="A105" s="38">
        <v>11</v>
      </c>
      <c r="B105" s="20" t="s">
        <v>387</v>
      </c>
      <c r="C105" s="31" t="s">
        <v>505</v>
      </c>
      <c r="D105" s="31" t="s">
        <v>504</v>
      </c>
      <c r="E105" s="31" t="s">
        <v>503</v>
      </c>
      <c r="F105" s="31" t="s">
        <v>502</v>
      </c>
      <c r="G105" s="23" t="s">
        <v>357</v>
      </c>
      <c r="H105" s="24"/>
    </row>
    <row r="106" spans="1:11" ht="30.6" thickBot="1" x14ac:dyDescent="0.35">
      <c r="A106" s="39"/>
      <c r="B106" s="21"/>
      <c r="C106" s="32"/>
      <c r="D106" s="32"/>
      <c r="E106" s="32"/>
      <c r="F106" s="32"/>
      <c r="G106" s="11" t="s">
        <v>467</v>
      </c>
      <c r="H106" s="12">
        <v>4</v>
      </c>
    </row>
    <row r="107" spans="1:11" x14ac:dyDescent="0.3">
      <c r="A107" s="39"/>
      <c r="B107" s="21"/>
      <c r="C107" s="32"/>
      <c r="D107" s="32"/>
      <c r="E107" s="32"/>
      <c r="F107" s="32"/>
      <c r="G107" s="23" t="s">
        <v>355</v>
      </c>
      <c r="H107" s="24"/>
    </row>
    <row r="108" spans="1:11" ht="30" x14ac:dyDescent="0.3">
      <c r="A108" s="39"/>
      <c r="B108" s="21"/>
      <c r="C108" s="32"/>
      <c r="D108" s="32"/>
      <c r="E108" s="32"/>
      <c r="F108" s="32"/>
      <c r="G108" s="11" t="s">
        <v>465</v>
      </c>
      <c r="H108" s="12">
        <v>2</v>
      </c>
    </row>
    <row r="109" spans="1:11" ht="15.6" thickBot="1" x14ac:dyDescent="0.35">
      <c r="A109" s="39"/>
      <c r="B109" s="21"/>
      <c r="C109" s="33"/>
      <c r="D109" s="33"/>
      <c r="E109" s="33"/>
      <c r="F109" s="33"/>
      <c r="G109" s="25" t="s">
        <v>8</v>
      </c>
      <c r="H109" s="27">
        <f>SUM(H106:H106,H108:H108)</f>
        <v>6</v>
      </c>
    </row>
    <row r="110" spans="1:11" ht="150" customHeight="1" thickBot="1" x14ac:dyDescent="0.35">
      <c r="A110" s="40"/>
      <c r="B110" s="22"/>
      <c r="C110" s="61" t="s">
        <v>501</v>
      </c>
      <c r="D110" s="61"/>
      <c r="E110" s="61"/>
      <c r="F110" s="60"/>
      <c r="G110" s="26"/>
      <c r="H110" s="28"/>
    </row>
    <row r="111" spans="1:11" x14ac:dyDescent="0.3">
      <c r="A111" s="38">
        <v>12</v>
      </c>
      <c r="B111" s="20" t="s">
        <v>387</v>
      </c>
      <c r="C111" s="31" t="s">
        <v>500</v>
      </c>
      <c r="D111" s="31" t="s">
        <v>499</v>
      </c>
      <c r="E111" s="31" t="s">
        <v>498</v>
      </c>
      <c r="F111" s="31" t="s">
        <v>497</v>
      </c>
      <c r="G111" s="23" t="s">
        <v>496</v>
      </c>
      <c r="H111" s="24"/>
    </row>
    <row r="112" spans="1:11" ht="45.6" thickBot="1" x14ac:dyDescent="0.35">
      <c r="A112" s="39"/>
      <c r="B112" s="21"/>
      <c r="C112" s="32"/>
      <c r="D112" s="32"/>
      <c r="E112" s="32"/>
      <c r="F112" s="32"/>
      <c r="G112" s="11" t="s">
        <v>495</v>
      </c>
      <c r="H112" s="12">
        <v>1</v>
      </c>
    </row>
    <row r="113" spans="1:11" x14ac:dyDescent="0.3">
      <c r="A113" s="39"/>
      <c r="B113" s="21"/>
      <c r="C113" s="32"/>
      <c r="D113" s="32"/>
      <c r="E113" s="32"/>
      <c r="F113" s="32"/>
      <c r="G113" s="23" t="s">
        <v>382</v>
      </c>
      <c r="H113" s="24"/>
    </row>
    <row r="114" spans="1:11" ht="15.6" thickBot="1" x14ac:dyDescent="0.35">
      <c r="A114" s="39"/>
      <c r="B114" s="21"/>
      <c r="C114" s="32"/>
      <c r="D114" s="32"/>
      <c r="E114" s="32"/>
      <c r="F114" s="32"/>
      <c r="G114" s="11" t="s">
        <v>398</v>
      </c>
      <c r="H114" s="12">
        <v>2</v>
      </c>
      <c r="K114" s="79"/>
    </row>
    <row r="115" spans="1:11" x14ac:dyDescent="0.3">
      <c r="A115" s="39"/>
      <c r="B115" s="21"/>
      <c r="C115" s="32"/>
      <c r="D115" s="32"/>
      <c r="E115" s="32"/>
      <c r="F115" s="32"/>
      <c r="G115" s="23" t="s">
        <v>355</v>
      </c>
      <c r="H115" s="24"/>
    </row>
    <row r="116" spans="1:11" ht="30" x14ac:dyDescent="0.3">
      <c r="A116" s="39"/>
      <c r="B116" s="21"/>
      <c r="C116" s="32"/>
      <c r="D116" s="32"/>
      <c r="E116" s="32"/>
      <c r="F116" s="32"/>
      <c r="G116" s="11" t="s">
        <v>397</v>
      </c>
      <c r="H116" s="12">
        <v>2</v>
      </c>
      <c r="K116" s="79"/>
    </row>
    <row r="117" spans="1:11" ht="15.6" thickBot="1" x14ac:dyDescent="0.35">
      <c r="A117" s="39"/>
      <c r="B117" s="21"/>
      <c r="C117" s="33"/>
      <c r="D117" s="33"/>
      <c r="E117" s="33"/>
      <c r="F117" s="33"/>
      <c r="G117" s="25" t="s">
        <v>8</v>
      </c>
      <c r="H117" s="27">
        <f>SUM(H112:H112,H114:H114,H116:H116)</f>
        <v>5</v>
      </c>
    </row>
    <row r="118" spans="1:11" ht="150" customHeight="1" thickBot="1" x14ac:dyDescent="0.35">
      <c r="A118" s="40"/>
      <c r="B118" s="22"/>
      <c r="C118" s="61" t="s">
        <v>494</v>
      </c>
      <c r="D118" s="61"/>
      <c r="E118" s="61"/>
      <c r="F118" s="60"/>
      <c r="G118" s="26"/>
      <c r="H118" s="28"/>
    </row>
    <row r="119" spans="1:11" x14ac:dyDescent="0.3">
      <c r="A119" s="38">
        <v>13</v>
      </c>
      <c r="B119" s="20" t="s">
        <v>362</v>
      </c>
      <c r="C119" s="31" t="s">
        <v>493</v>
      </c>
      <c r="D119" s="31" t="s">
        <v>492</v>
      </c>
      <c r="E119" s="31" t="s">
        <v>491</v>
      </c>
      <c r="F119" s="31" t="s">
        <v>490</v>
      </c>
      <c r="G119" s="23" t="s">
        <v>357</v>
      </c>
      <c r="H119" s="24"/>
    </row>
    <row r="120" spans="1:11" ht="30" x14ac:dyDescent="0.3">
      <c r="A120" s="39"/>
      <c r="B120" s="21"/>
      <c r="C120" s="32"/>
      <c r="D120" s="32"/>
      <c r="E120" s="32"/>
      <c r="F120" s="32"/>
      <c r="G120" s="11" t="s">
        <v>489</v>
      </c>
      <c r="H120" s="12">
        <v>18</v>
      </c>
      <c r="K120" s="79"/>
    </row>
    <row r="121" spans="1:11" x14ac:dyDescent="0.3">
      <c r="A121" s="39"/>
      <c r="B121" s="21"/>
      <c r="C121" s="32"/>
      <c r="D121" s="32"/>
      <c r="E121" s="32"/>
      <c r="F121" s="32"/>
      <c r="G121" s="11" t="s">
        <v>356</v>
      </c>
      <c r="H121" s="12">
        <v>2</v>
      </c>
    </row>
    <row r="122" spans="1:11" ht="30" x14ac:dyDescent="0.3">
      <c r="A122" s="39"/>
      <c r="B122" s="21"/>
      <c r="C122" s="32"/>
      <c r="D122" s="32"/>
      <c r="E122" s="32"/>
      <c r="F122" s="32"/>
      <c r="G122" s="11" t="s">
        <v>488</v>
      </c>
      <c r="H122" s="12">
        <v>6</v>
      </c>
    </row>
    <row r="123" spans="1:11" ht="45.6" thickBot="1" x14ac:dyDescent="0.35">
      <c r="A123" s="39"/>
      <c r="B123" s="21"/>
      <c r="C123" s="32"/>
      <c r="D123" s="32"/>
      <c r="E123" s="32"/>
      <c r="F123" s="32"/>
      <c r="G123" s="11" t="s">
        <v>439</v>
      </c>
      <c r="H123" s="12">
        <v>1</v>
      </c>
      <c r="K123" s="79"/>
    </row>
    <row r="124" spans="1:11" x14ac:dyDescent="0.3">
      <c r="A124" s="39"/>
      <c r="B124" s="21"/>
      <c r="C124" s="32"/>
      <c r="D124" s="32"/>
      <c r="E124" s="32"/>
      <c r="F124" s="32"/>
      <c r="G124" s="23" t="s">
        <v>355</v>
      </c>
      <c r="H124" s="24"/>
    </row>
    <row r="125" spans="1:11" ht="45" x14ac:dyDescent="0.3">
      <c r="A125" s="39"/>
      <c r="B125" s="21"/>
      <c r="C125" s="32"/>
      <c r="D125" s="32"/>
      <c r="E125" s="32"/>
      <c r="F125" s="32"/>
      <c r="G125" s="11" t="s">
        <v>438</v>
      </c>
      <c r="H125" s="12">
        <v>1</v>
      </c>
      <c r="K125" s="79"/>
    </row>
    <row r="126" spans="1:11" ht="30" x14ac:dyDescent="0.3">
      <c r="A126" s="39"/>
      <c r="B126" s="21"/>
      <c r="C126" s="32"/>
      <c r="D126" s="32"/>
      <c r="E126" s="32"/>
      <c r="F126" s="32"/>
      <c r="G126" s="11" t="s">
        <v>437</v>
      </c>
      <c r="H126" s="12">
        <v>1</v>
      </c>
      <c r="K126" s="79"/>
    </row>
    <row r="127" spans="1:11" ht="45" x14ac:dyDescent="0.3">
      <c r="A127" s="39"/>
      <c r="B127" s="21"/>
      <c r="C127" s="32"/>
      <c r="D127" s="32"/>
      <c r="E127" s="32"/>
      <c r="F127" s="32"/>
      <c r="G127" s="85" t="s">
        <v>487</v>
      </c>
      <c r="H127" s="84">
        <v>8</v>
      </c>
      <c r="K127" s="79"/>
    </row>
    <row r="128" spans="1:11" ht="30.6" thickBot="1" x14ac:dyDescent="0.35">
      <c r="A128" s="39"/>
      <c r="B128" s="21"/>
      <c r="C128" s="32"/>
      <c r="D128" s="32"/>
      <c r="E128" s="32"/>
      <c r="F128" s="32"/>
      <c r="G128" s="11" t="s">
        <v>354</v>
      </c>
      <c r="H128" s="12">
        <v>1</v>
      </c>
    </row>
    <row r="129" spans="1:11" x14ac:dyDescent="0.3">
      <c r="A129" s="39"/>
      <c r="B129" s="21"/>
      <c r="C129" s="32"/>
      <c r="D129" s="32"/>
      <c r="E129" s="32"/>
      <c r="F129" s="32"/>
      <c r="G129" s="23" t="s">
        <v>371</v>
      </c>
      <c r="H129" s="24"/>
    </row>
    <row r="130" spans="1:11" ht="45" x14ac:dyDescent="0.3">
      <c r="A130" s="39"/>
      <c r="B130" s="21"/>
      <c r="C130" s="32"/>
      <c r="D130" s="32"/>
      <c r="E130" s="32"/>
      <c r="F130" s="32"/>
      <c r="G130" s="11" t="s">
        <v>486</v>
      </c>
      <c r="H130" s="12">
        <v>22</v>
      </c>
      <c r="K130" s="79"/>
    </row>
    <row r="131" spans="1:11" ht="15.6" thickBot="1" x14ac:dyDescent="0.35">
      <c r="A131" s="39"/>
      <c r="B131" s="21"/>
      <c r="C131" s="33"/>
      <c r="D131" s="33"/>
      <c r="E131" s="33"/>
      <c r="F131" s="33"/>
      <c r="G131" s="25" t="s">
        <v>8</v>
      </c>
      <c r="H131" s="27">
        <f>SUM(H130,H125:H128,H120:H123)</f>
        <v>60</v>
      </c>
    </row>
    <row r="132" spans="1:11" ht="150" customHeight="1" thickBot="1" x14ac:dyDescent="0.35">
      <c r="A132" s="40"/>
      <c r="B132" s="22"/>
      <c r="C132" s="61" t="s">
        <v>485</v>
      </c>
      <c r="D132" s="61"/>
      <c r="E132" s="61"/>
      <c r="F132" s="60"/>
      <c r="G132" s="26"/>
      <c r="H132" s="28"/>
    </row>
    <row r="133" spans="1:11" x14ac:dyDescent="0.3">
      <c r="A133" s="38">
        <v>14</v>
      </c>
      <c r="B133" s="20" t="s">
        <v>362</v>
      </c>
      <c r="C133" s="31" t="s">
        <v>484</v>
      </c>
      <c r="D133" s="31" t="s">
        <v>483</v>
      </c>
      <c r="E133" s="31" t="s">
        <v>482</v>
      </c>
      <c r="F133" s="31" t="s">
        <v>481</v>
      </c>
      <c r="G133" s="23" t="s">
        <v>382</v>
      </c>
      <c r="H133" s="24"/>
    </row>
    <row r="134" spans="1:11" ht="15.6" thickBot="1" x14ac:dyDescent="0.35">
      <c r="A134" s="39"/>
      <c r="B134" s="21"/>
      <c r="C134" s="32"/>
      <c r="D134" s="32"/>
      <c r="E134" s="32"/>
      <c r="F134" s="32"/>
      <c r="G134" s="11" t="s">
        <v>480</v>
      </c>
      <c r="H134" s="12">
        <v>2</v>
      </c>
      <c r="I134" s="83"/>
      <c r="J134" s="83"/>
      <c r="K134" s="83"/>
    </row>
    <row r="135" spans="1:11" x14ac:dyDescent="0.3">
      <c r="A135" s="39"/>
      <c r="B135" s="21"/>
      <c r="C135" s="32"/>
      <c r="D135" s="32"/>
      <c r="E135" s="32"/>
      <c r="F135" s="32"/>
      <c r="G135" s="23" t="s">
        <v>357</v>
      </c>
      <c r="H135" s="24"/>
      <c r="I135" s="83"/>
      <c r="J135" s="83"/>
      <c r="K135" s="83"/>
    </row>
    <row r="136" spans="1:11" ht="30" x14ac:dyDescent="0.3">
      <c r="A136" s="39"/>
      <c r="B136" s="21"/>
      <c r="C136" s="32"/>
      <c r="D136" s="32"/>
      <c r="E136" s="32"/>
      <c r="F136" s="32"/>
      <c r="G136" s="11" t="s">
        <v>479</v>
      </c>
      <c r="H136" s="12">
        <v>2</v>
      </c>
      <c r="I136" s="83"/>
      <c r="J136" s="83"/>
      <c r="K136" s="83"/>
    </row>
    <row r="137" spans="1:11" ht="120" customHeight="1" thickBot="1" x14ac:dyDescent="0.35">
      <c r="A137" s="39"/>
      <c r="B137" s="21"/>
      <c r="C137" s="33"/>
      <c r="D137" s="33"/>
      <c r="E137" s="33"/>
      <c r="F137" s="33"/>
      <c r="G137" s="25" t="s">
        <v>8</v>
      </c>
      <c r="H137" s="27">
        <f>SUM(H134:H136)</f>
        <v>4</v>
      </c>
    </row>
    <row r="138" spans="1:11" ht="150" customHeight="1" thickBot="1" x14ac:dyDescent="0.35">
      <c r="A138" s="40"/>
      <c r="B138" s="22"/>
      <c r="C138" s="61" t="s">
        <v>478</v>
      </c>
      <c r="D138" s="61"/>
      <c r="E138" s="61"/>
      <c r="F138" s="60"/>
      <c r="G138" s="26"/>
      <c r="H138" s="28"/>
    </row>
    <row r="139" spans="1:11" x14ac:dyDescent="0.3">
      <c r="A139" s="38">
        <v>15</v>
      </c>
      <c r="B139" s="20" t="s">
        <v>362</v>
      </c>
      <c r="C139" s="31" t="s">
        <v>477</v>
      </c>
      <c r="D139" s="31" t="s">
        <v>476</v>
      </c>
      <c r="E139" s="31" t="s">
        <v>475</v>
      </c>
      <c r="F139" s="31" t="s">
        <v>474</v>
      </c>
      <c r="G139" s="23" t="s">
        <v>357</v>
      </c>
      <c r="H139" s="24"/>
    </row>
    <row r="140" spans="1:11" ht="30.6" thickBot="1" x14ac:dyDescent="0.35">
      <c r="A140" s="39"/>
      <c r="B140" s="21"/>
      <c r="C140" s="32"/>
      <c r="D140" s="32"/>
      <c r="E140" s="32"/>
      <c r="F140" s="32"/>
      <c r="G140" s="11" t="s">
        <v>467</v>
      </c>
      <c r="H140" s="12">
        <v>4</v>
      </c>
    </row>
    <row r="141" spans="1:11" x14ac:dyDescent="0.3">
      <c r="A141" s="39"/>
      <c r="B141" s="21"/>
      <c r="C141" s="32"/>
      <c r="D141" s="32"/>
      <c r="E141" s="32"/>
      <c r="F141" s="32"/>
      <c r="G141" s="23" t="s">
        <v>355</v>
      </c>
      <c r="H141" s="24"/>
    </row>
    <row r="142" spans="1:11" ht="30" x14ac:dyDescent="0.3">
      <c r="A142" s="39"/>
      <c r="B142" s="21"/>
      <c r="C142" s="32"/>
      <c r="D142" s="32"/>
      <c r="E142" s="32"/>
      <c r="F142" s="32"/>
      <c r="G142" s="11" t="s">
        <v>465</v>
      </c>
      <c r="H142" s="12">
        <v>2</v>
      </c>
    </row>
    <row r="143" spans="1:11" ht="74.25" customHeight="1" thickBot="1" x14ac:dyDescent="0.35">
      <c r="A143" s="39"/>
      <c r="B143" s="21"/>
      <c r="C143" s="33"/>
      <c r="D143" s="33"/>
      <c r="E143" s="33"/>
      <c r="F143" s="33"/>
      <c r="G143" s="25" t="s">
        <v>8</v>
      </c>
      <c r="H143" s="27">
        <f>SUM(H140:H140,H142:H142)</f>
        <v>6</v>
      </c>
    </row>
    <row r="144" spans="1:11" ht="150" customHeight="1" thickBot="1" x14ac:dyDescent="0.35">
      <c r="A144" s="40"/>
      <c r="B144" s="22"/>
      <c r="C144" s="61" t="s">
        <v>473</v>
      </c>
      <c r="D144" s="61"/>
      <c r="E144" s="61"/>
      <c r="F144" s="60"/>
      <c r="G144" s="26"/>
      <c r="H144" s="28"/>
    </row>
    <row r="145" spans="1:11" x14ac:dyDescent="0.3">
      <c r="A145" s="38">
        <v>16</v>
      </c>
      <c r="B145" s="20" t="s">
        <v>472</v>
      </c>
      <c r="C145" s="31" t="s">
        <v>471</v>
      </c>
      <c r="D145" s="31" t="s">
        <v>470</v>
      </c>
      <c r="E145" s="31" t="s">
        <v>469</v>
      </c>
      <c r="F145" s="31" t="s">
        <v>468</v>
      </c>
      <c r="G145" s="23" t="s">
        <v>382</v>
      </c>
      <c r="H145" s="24"/>
    </row>
    <row r="146" spans="1:11" ht="15.6" thickBot="1" x14ac:dyDescent="0.35">
      <c r="A146" s="39"/>
      <c r="B146" s="21"/>
      <c r="C146" s="32"/>
      <c r="D146" s="32"/>
      <c r="E146" s="32"/>
      <c r="F146" s="32"/>
      <c r="G146" s="11" t="s">
        <v>398</v>
      </c>
      <c r="H146" s="12">
        <v>2</v>
      </c>
    </row>
    <row r="147" spans="1:11" x14ac:dyDescent="0.3">
      <c r="A147" s="39"/>
      <c r="B147" s="21"/>
      <c r="C147" s="32"/>
      <c r="D147" s="32"/>
      <c r="E147" s="32"/>
      <c r="F147" s="32"/>
      <c r="G147" s="23" t="s">
        <v>357</v>
      </c>
      <c r="H147" s="24"/>
    </row>
    <row r="148" spans="1:11" ht="30" x14ac:dyDescent="0.3">
      <c r="A148" s="39"/>
      <c r="B148" s="21"/>
      <c r="C148" s="32"/>
      <c r="D148" s="32"/>
      <c r="E148" s="32"/>
      <c r="F148" s="32"/>
      <c r="G148" s="11" t="s">
        <v>467</v>
      </c>
      <c r="H148" s="12">
        <v>4</v>
      </c>
    </row>
    <row r="149" spans="1:11" x14ac:dyDescent="0.3">
      <c r="A149" s="39"/>
      <c r="B149" s="21"/>
      <c r="C149" s="32"/>
      <c r="D149" s="32"/>
      <c r="E149" s="32"/>
      <c r="F149" s="32"/>
      <c r="G149" s="11" t="s">
        <v>356</v>
      </c>
      <c r="H149" s="12">
        <v>2</v>
      </c>
    </row>
    <row r="150" spans="1:11" ht="45" x14ac:dyDescent="0.3">
      <c r="A150" s="39"/>
      <c r="B150" s="21"/>
      <c r="C150" s="32"/>
      <c r="D150" s="32"/>
      <c r="E150" s="32"/>
      <c r="F150" s="32"/>
      <c r="G150" s="11" t="s">
        <v>466</v>
      </c>
      <c r="H150" s="12">
        <v>5</v>
      </c>
      <c r="K150" s="79"/>
    </row>
    <row r="151" spans="1:11" ht="45.6" thickBot="1" x14ac:dyDescent="0.35">
      <c r="A151" s="39"/>
      <c r="B151" s="21"/>
      <c r="C151" s="32"/>
      <c r="D151" s="32"/>
      <c r="E151" s="32"/>
      <c r="F151" s="32"/>
      <c r="G151" s="11" t="s">
        <v>439</v>
      </c>
      <c r="H151" s="12">
        <v>1</v>
      </c>
    </row>
    <row r="152" spans="1:11" x14ac:dyDescent="0.3">
      <c r="A152" s="39"/>
      <c r="B152" s="21"/>
      <c r="C152" s="32"/>
      <c r="D152" s="32"/>
      <c r="E152" s="32"/>
      <c r="F152" s="32"/>
      <c r="G152" s="23" t="s">
        <v>355</v>
      </c>
      <c r="H152" s="24"/>
    </row>
    <row r="153" spans="1:11" ht="30" x14ac:dyDescent="0.3">
      <c r="A153" s="39"/>
      <c r="B153" s="21"/>
      <c r="C153" s="32"/>
      <c r="D153" s="32"/>
      <c r="E153" s="32"/>
      <c r="F153" s="32"/>
      <c r="G153" s="11" t="s">
        <v>397</v>
      </c>
      <c r="H153" s="12">
        <v>2</v>
      </c>
    </row>
    <row r="154" spans="1:11" ht="45" x14ac:dyDescent="0.3">
      <c r="A154" s="39"/>
      <c r="B154" s="21"/>
      <c r="C154" s="32"/>
      <c r="D154" s="32"/>
      <c r="E154" s="32"/>
      <c r="F154" s="32"/>
      <c r="G154" s="11" t="s">
        <v>438</v>
      </c>
      <c r="H154" s="12">
        <v>1</v>
      </c>
    </row>
    <row r="155" spans="1:11" ht="30" x14ac:dyDescent="0.3">
      <c r="A155" s="39"/>
      <c r="B155" s="21"/>
      <c r="C155" s="32"/>
      <c r="D155" s="32"/>
      <c r="E155" s="32"/>
      <c r="F155" s="32"/>
      <c r="G155" s="11" t="s">
        <v>437</v>
      </c>
      <c r="H155" s="12">
        <v>1</v>
      </c>
    </row>
    <row r="156" spans="1:11" ht="30" x14ac:dyDescent="0.3">
      <c r="A156" s="39"/>
      <c r="B156" s="21"/>
      <c r="C156" s="32"/>
      <c r="D156" s="32"/>
      <c r="E156" s="32"/>
      <c r="F156" s="32"/>
      <c r="G156" s="11" t="s">
        <v>465</v>
      </c>
      <c r="H156" s="12">
        <v>2</v>
      </c>
    </row>
    <row r="157" spans="1:11" ht="30" x14ac:dyDescent="0.3">
      <c r="A157" s="39"/>
      <c r="B157" s="21"/>
      <c r="C157" s="32"/>
      <c r="D157" s="32"/>
      <c r="E157" s="32"/>
      <c r="F157" s="32"/>
      <c r="G157" s="11" t="s">
        <v>354</v>
      </c>
      <c r="H157" s="12">
        <v>1</v>
      </c>
    </row>
    <row r="158" spans="1:11" ht="15.6" thickBot="1" x14ac:dyDescent="0.35">
      <c r="A158" s="39"/>
      <c r="B158" s="21"/>
      <c r="C158" s="33"/>
      <c r="D158" s="33"/>
      <c r="E158" s="33"/>
      <c r="F158" s="33"/>
      <c r="G158" s="25" t="s">
        <v>8</v>
      </c>
      <c r="H158" s="27">
        <f>SUM(H146:H146,H148:H151,H153:H157)</f>
        <v>21</v>
      </c>
    </row>
    <row r="159" spans="1:11" ht="150" customHeight="1" thickBot="1" x14ac:dyDescent="0.35">
      <c r="A159" s="40"/>
      <c r="B159" s="22"/>
      <c r="C159" s="61" t="s">
        <v>464</v>
      </c>
      <c r="D159" s="61"/>
      <c r="E159" s="61"/>
      <c r="F159" s="60"/>
      <c r="G159" s="26"/>
      <c r="H159" s="28"/>
    </row>
    <row r="160" spans="1:11" x14ac:dyDescent="0.3">
      <c r="A160" s="38">
        <v>17</v>
      </c>
      <c r="B160" s="20" t="s">
        <v>452</v>
      </c>
      <c r="C160" s="31" t="s">
        <v>463</v>
      </c>
      <c r="D160" s="31" t="s">
        <v>462</v>
      </c>
      <c r="E160" s="31" t="s">
        <v>461</v>
      </c>
      <c r="F160" s="31" t="s">
        <v>460</v>
      </c>
      <c r="G160" s="23" t="s">
        <v>357</v>
      </c>
      <c r="H160" s="24"/>
    </row>
    <row r="161" spans="1:11" x14ac:dyDescent="0.3">
      <c r="A161" s="39"/>
      <c r="B161" s="21"/>
      <c r="C161" s="32"/>
      <c r="D161" s="32"/>
      <c r="E161" s="32"/>
      <c r="F161" s="32"/>
      <c r="G161" s="11" t="s">
        <v>447</v>
      </c>
      <c r="H161" s="12">
        <v>5</v>
      </c>
      <c r="K161" s="79"/>
    </row>
    <row r="162" spans="1:11" ht="15.6" thickBot="1" x14ac:dyDescent="0.35">
      <c r="A162" s="39"/>
      <c r="B162" s="21"/>
      <c r="C162" s="32"/>
      <c r="D162" s="32"/>
      <c r="E162" s="32"/>
      <c r="F162" s="32"/>
      <c r="G162" s="11" t="s">
        <v>356</v>
      </c>
      <c r="H162" s="12">
        <v>2</v>
      </c>
    </row>
    <row r="163" spans="1:11" x14ac:dyDescent="0.3">
      <c r="A163" s="39"/>
      <c r="B163" s="21"/>
      <c r="C163" s="32"/>
      <c r="D163" s="32"/>
      <c r="E163" s="32"/>
      <c r="F163" s="32"/>
      <c r="G163" s="23" t="s">
        <v>355</v>
      </c>
      <c r="H163" s="24"/>
    </row>
    <row r="164" spans="1:11" ht="30" x14ac:dyDescent="0.3">
      <c r="A164" s="39"/>
      <c r="B164" s="21"/>
      <c r="C164" s="32"/>
      <c r="D164" s="32"/>
      <c r="E164" s="32"/>
      <c r="F164" s="32"/>
      <c r="G164" s="11" t="s">
        <v>446</v>
      </c>
      <c r="H164" s="12">
        <v>3</v>
      </c>
      <c r="K164" s="79"/>
    </row>
    <row r="165" spans="1:11" ht="30" x14ac:dyDescent="0.3">
      <c r="A165" s="39"/>
      <c r="B165" s="21"/>
      <c r="C165" s="32"/>
      <c r="D165" s="32"/>
      <c r="E165" s="32"/>
      <c r="F165" s="32"/>
      <c r="G165" s="11" t="s">
        <v>354</v>
      </c>
      <c r="H165" s="12">
        <v>1</v>
      </c>
    </row>
    <row r="166" spans="1:11" ht="15.6" thickBot="1" x14ac:dyDescent="0.35">
      <c r="A166" s="39"/>
      <c r="B166" s="21"/>
      <c r="C166" s="33"/>
      <c r="D166" s="33"/>
      <c r="E166" s="33"/>
      <c r="F166" s="33"/>
      <c r="G166" s="25" t="s">
        <v>8</v>
      </c>
      <c r="H166" s="27">
        <f>SUM(H161:H162,H164:H165)</f>
        <v>11</v>
      </c>
    </row>
    <row r="167" spans="1:11" ht="150" customHeight="1" thickBot="1" x14ac:dyDescent="0.35">
      <c r="A167" s="40"/>
      <c r="B167" s="22"/>
      <c r="C167" s="61" t="s">
        <v>459</v>
      </c>
      <c r="D167" s="61"/>
      <c r="E167" s="61"/>
      <c r="F167" s="60"/>
      <c r="G167" s="26"/>
      <c r="H167" s="28"/>
    </row>
    <row r="168" spans="1:11" x14ac:dyDescent="0.3">
      <c r="A168" s="38">
        <v>18</v>
      </c>
      <c r="B168" s="20" t="s">
        <v>452</v>
      </c>
      <c r="C168" s="31" t="s">
        <v>458</v>
      </c>
      <c r="D168" s="31" t="s">
        <v>457</v>
      </c>
      <c r="E168" s="31" t="s">
        <v>456</v>
      </c>
      <c r="F168" s="31" t="s">
        <v>455</v>
      </c>
      <c r="G168" s="23" t="s">
        <v>357</v>
      </c>
      <c r="H168" s="24"/>
    </row>
    <row r="169" spans="1:11" x14ac:dyDescent="0.3">
      <c r="A169" s="39"/>
      <c r="B169" s="21"/>
      <c r="C169" s="32"/>
      <c r="D169" s="32"/>
      <c r="E169" s="32"/>
      <c r="F169" s="32"/>
      <c r="G169" s="11" t="s">
        <v>447</v>
      </c>
      <c r="H169" s="12">
        <v>5</v>
      </c>
    </row>
    <row r="170" spans="1:11" x14ac:dyDescent="0.3">
      <c r="A170" s="39"/>
      <c r="B170" s="21"/>
      <c r="C170" s="32"/>
      <c r="D170" s="32"/>
      <c r="E170" s="32"/>
      <c r="F170" s="32"/>
      <c r="G170" s="11" t="s">
        <v>356</v>
      </c>
      <c r="H170" s="12">
        <v>2</v>
      </c>
    </row>
    <row r="171" spans="1:11" ht="30" x14ac:dyDescent="0.3">
      <c r="A171" s="39"/>
      <c r="B171" s="21"/>
      <c r="C171" s="32"/>
      <c r="D171" s="32"/>
      <c r="E171" s="32"/>
      <c r="F171" s="32"/>
      <c r="G171" s="11" t="s">
        <v>454</v>
      </c>
      <c r="H171" s="12">
        <v>4</v>
      </c>
      <c r="K171" s="79"/>
    </row>
    <row r="172" spans="1:11" ht="45.6" thickBot="1" x14ac:dyDescent="0.35">
      <c r="A172" s="39"/>
      <c r="B172" s="21"/>
      <c r="C172" s="32"/>
      <c r="D172" s="32"/>
      <c r="E172" s="32"/>
      <c r="F172" s="32"/>
      <c r="G172" s="11" t="s">
        <v>439</v>
      </c>
      <c r="H172" s="12">
        <v>4</v>
      </c>
    </row>
    <row r="173" spans="1:11" x14ac:dyDescent="0.3">
      <c r="A173" s="39"/>
      <c r="B173" s="21"/>
      <c r="C173" s="32"/>
      <c r="D173" s="32"/>
      <c r="E173" s="32"/>
      <c r="F173" s="32"/>
      <c r="G173" s="23" t="s">
        <v>355</v>
      </c>
      <c r="H173" s="24"/>
    </row>
    <row r="174" spans="1:11" ht="45" x14ac:dyDescent="0.3">
      <c r="A174" s="39"/>
      <c r="B174" s="21"/>
      <c r="C174" s="32"/>
      <c r="D174" s="32"/>
      <c r="E174" s="32"/>
      <c r="F174" s="32"/>
      <c r="G174" s="11" t="s">
        <v>438</v>
      </c>
      <c r="H174" s="12">
        <v>2</v>
      </c>
    </row>
    <row r="175" spans="1:11" ht="30" x14ac:dyDescent="0.3">
      <c r="A175" s="39"/>
      <c r="B175" s="21"/>
      <c r="C175" s="32"/>
      <c r="D175" s="32"/>
      <c r="E175" s="32"/>
      <c r="F175" s="32"/>
      <c r="G175" s="11" t="s">
        <v>437</v>
      </c>
      <c r="H175" s="12">
        <v>2</v>
      </c>
    </row>
    <row r="176" spans="1:11" ht="30" x14ac:dyDescent="0.3">
      <c r="A176" s="39"/>
      <c r="B176" s="21"/>
      <c r="C176" s="32"/>
      <c r="D176" s="32"/>
      <c r="E176" s="32"/>
      <c r="F176" s="32"/>
      <c r="G176" s="11" t="s">
        <v>446</v>
      </c>
      <c r="H176" s="12">
        <v>3</v>
      </c>
    </row>
    <row r="177" spans="1:11" ht="30" x14ac:dyDescent="0.3">
      <c r="A177" s="39"/>
      <c r="B177" s="21"/>
      <c r="C177" s="32"/>
      <c r="D177" s="32"/>
      <c r="E177" s="32"/>
      <c r="F177" s="32"/>
      <c r="G177" s="11" t="s">
        <v>354</v>
      </c>
      <c r="H177" s="12">
        <v>1</v>
      </c>
    </row>
    <row r="178" spans="1:11" ht="15.6" thickBot="1" x14ac:dyDescent="0.35">
      <c r="A178" s="39"/>
      <c r="B178" s="21"/>
      <c r="C178" s="33"/>
      <c r="D178" s="33"/>
      <c r="E178" s="33"/>
      <c r="F178" s="33"/>
      <c r="G178" s="25" t="s">
        <v>8</v>
      </c>
      <c r="H178" s="27">
        <f>SUM(H169:H172,H174:H177)</f>
        <v>23</v>
      </c>
    </row>
    <row r="179" spans="1:11" ht="150" customHeight="1" thickBot="1" x14ac:dyDescent="0.35">
      <c r="A179" s="40"/>
      <c r="B179" s="22"/>
      <c r="C179" s="61" t="s">
        <v>453</v>
      </c>
      <c r="D179" s="61"/>
      <c r="E179" s="61"/>
      <c r="F179" s="60"/>
      <c r="G179" s="26"/>
      <c r="H179" s="28"/>
    </row>
    <row r="180" spans="1:11" x14ac:dyDescent="0.3">
      <c r="A180" s="38">
        <v>19</v>
      </c>
      <c r="B180" s="20" t="s">
        <v>452</v>
      </c>
      <c r="C180" s="31" t="s">
        <v>451</v>
      </c>
      <c r="D180" s="31" t="s">
        <v>450</v>
      </c>
      <c r="E180" s="31" t="s">
        <v>449</v>
      </c>
      <c r="F180" s="31" t="s">
        <v>448</v>
      </c>
      <c r="G180" s="23" t="s">
        <v>357</v>
      </c>
      <c r="H180" s="24"/>
    </row>
    <row r="181" spans="1:11" x14ac:dyDescent="0.3">
      <c r="A181" s="39"/>
      <c r="B181" s="21"/>
      <c r="C181" s="32"/>
      <c r="D181" s="32"/>
      <c r="E181" s="32"/>
      <c r="F181" s="32"/>
      <c r="G181" s="11" t="s">
        <v>447</v>
      </c>
      <c r="H181" s="12">
        <v>5</v>
      </c>
    </row>
    <row r="182" spans="1:11" ht="15.6" thickBot="1" x14ac:dyDescent="0.35">
      <c r="A182" s="39"/>
      <c r="B182" s="21"/>
      <c r="C182" s="32"/>
      <c r="D182" s="32"/>
      <c r="E182" s="32"/>
      <c r="F182" s="32"/>
      <c r="G182" s="11" t="s">
        <v>356</v>
      </c>
      <c r="H182" s="12">
        <v>2</v>
      </c>
    </row>
    <row r="183" spans="1:11" x14ac:dyDescent="0.3">
      <c r="A183" s="39"/>
      <c r="B183" s="21"/>
      <c r="C183" s="32"/>
      <c r="D183" s="32"/>
      <c r="E183" s="32"/>
      <c r="F183" s="32"/>
      <c r="G183" s="23" t="s">
        <v>355</v>
      </c>
      <c r="H183" s="24"/>
    </row>
    <row r="184" spans="1:11" ht="30" x14ac:dyDescent="0.3">
      <c r="A184" s="39"/>
      <c r="B184" s="21"/>
      <c r="C184" s="32"/>
      <c r="D184" s="32"/>
      <c r="E184" s="32"/>
      <c r="F184" s="32"/>
      <c r="G184" s="11" t="s">
        <v>446</v>
      </c>
      <c r="H184" s="12">
        <v>3</v>
      </c>
    </row>
    <row r="185" spans="1:11" ht="15.6" thickBot="1" x14ac:dyDescent="0.35">
      <c r="A185" s="39"/>
      <c r="B185" s="21"/>
      <c r="C185" s="33"/>
      <c r="D185" s="33"/>
      <c r="E185" s="33"/>
      <c r="F185" s="33"/>
      <c r="G185" s="25" t="s">
        <v>8</v>
      </c>
      <c r="H185" s="27">
        <f>SUM(H181:H182,H184:H184)</f>
        <v>10</v>
      </c>
    </row>
    <row r="186" spans="1:11" ht="150" customHeight="1" thickBot="1" x14ac:dyDescent="0.35">
      <c r="A186" s="40"/>
      <c r="B186" s="22"/>
      <c r="C186" s="61" t="s">
        <v>445</v>
      </c>
      <c r="D186" s="61"/>
      <c r="E186" s="61"/>
      <c r="F186" s="60"/>
      <c r="G186" s="26"/>
      <c r="H186" s="28"/>
    </row>
    <row r="187" spans="1:11" x14ac:dyDescent="0.3">
      <c r="A187" s="38">
        <v>20</v>
      </c>
      <c r="B187" s="20" t="s">
        <v>444</v>
      </c>
      <c r="C187" s="31" t="s">
        <v>443</v>
      </c>
      <c r="D187" s="31" t="s">
        <v>442</v>
      </c>
      <c r="E187" s="31" t="s">
        <v>441</v>
      </c>
      <c r="F187" s="31" t="s">
        <v>440</v>
      </c>
      <c r="G187" s="23" t="s">
        <v>428</v>
      </c>
      <c r="H187" s="24"/>
    </row>
    <row r="188" spans="1:11" ht="30.6" thickBot="1" x14ac:dyDescent="0.35">
      <c r="A188" s="39"/>
      <c r="B188" s="21"/>
      <c r="C188" s="32"/>
      <c r="D188" s="32"/>
      <c r="E188" s="32"/>
      <c r="F188" s="32"/>
      <c r="G188" s="11" t="s">
        <v>426</v>
      </c>
      <c r="H188" s="12">
        <v>1</v>
      </c>
      <c r="K188" s="79"/>
    </row>
    <row r="189" spans="1:11" x14ac:dyDescent="0.3">
      <c r="A189" s="39"/>
      <c r="B189" s="21"/>
      <c r="C189" s="32"/>
      <c r="D189" s="32"/>
      <c r="E189" s="32"/>
      <c r="F189" s="32"/>
      <c r="G189" s="23" t="s">
        <v>357</v>
      </c>
      <c r="H189" s="24"/>
    </row>
    <row r="190" spans="1:11" ht="45.6" thickBot="1" x14ac:dyDescent="0.35">
      <c r="A190" s="39"/>
      <c r="B190" s="21"/>
      <c r="C190" s="32"/>
      <c r="D190" s="32"/>
      <c r="E190" s="32"/>
      <c r="F190" s="32"/>
      <c r="G190" s="11" t="s">
        <v>439</v>
      </c>
      <c r="H190" s="12">
        <v>1</v>
      </c>
    </row>
    <row r="191" spans="1:11" x14ac:dyDescent="0.3">
      <c r="A191" s="39"/>
      <c r="B191" s="21"/>
      <c r="C191" s="32"/>
      <c r="D191" s="32"/>
      <c r="E191" s="32"/>
      <c r="F191" s="32"/>
      <c r="G191" s="23" t="s">
        <v>355</v>
      </c>
      <c r="H191" s="24"/>
    </row>
    <row r="192" spans="1:11" ht="45" x14ac:dyDescent="0.3">
      <c r="A192" s="39"/>
      <c r="B192" s="21"/>
      <c r="C192" s="32"/>
      <c r="D192" s="32"/>
      <c r="E192" s="32"/>
      <c r="F192" s="32"/>
      <c r="G192" s="11" t="s">
        <v>438</v>
      </c>
      <c r="H192" s="12">
        <v>2</v>
      </c>
    </row>
    <row r="193" spans="1:11" ht="30.6" thickBot="1" x14ac:dyDescent="0.35">
      <c r="A193" s="39"/>
      <c r="B193" s="21"/>
      <c r="C193" s="32"/>
      <c r="D193" s="32"/>
      <c r="E193" s="32"/>
      <c r="F193" s="32"/>
      <c r="G193" s="11" t="s">
        <v>437</v>
      </c>
      <c r="H193" s="12">
        <v>2</v>
      </c>
    </row>
    <row r="194" spans="1:11" x14ac:dyDescent="0.3">
      <c r="A194" s="39"/>
      <c r="B194" s="21"/>
      <c r="C194" s="32"/>
      <c r="D194" s="32"/>
      <c r="E194" s="32"/>
      <c r="F194" s="32"/>
      <c r="G194" s="23" t="s">
        <v>375</v>
      </c>
      <c r="H194" s="24"/>
    </row>
    <row r="195" spans="1:11" ht="30.6" thickBot="1" x14ac:dyDescent="0.35">
      <c r="A195" s="39"/>
      <c r="B195" s="21"/>
      <c r="C195" s="32"/>
      <c r="D195" s="32"/>
      <c r="E195" s="32"/>
      <c r="F195" s="32"/>
      <c r="G195" s="11" t="s">
        <v>436</v>
      </c>
      <c r="H195" s="12">
        <v>3</v>
      </c>
    </row>
    <row r="196" spans="1:11" x14ac:dyDescent="0.3">
      <c r="A196" s="39"/>
      <c r="B196" s="21"/>
      <c r="C196" s="32"/>
      <c r="D196" s="32"/>
      <c r="E196" s="32"/>
      <c r="F196" s="32"/>
      <c r="G196" s="23" t="s">
        <v>355</v>
      </c>
      <c r="H196" s="24"/>
    </row>
    <row r="197" spans="1:11" ht="45" x14ac:dyDescent="0.3">
      <c r="A197" s="39"/>
      <c r="B197" s="21"/>
      <c r="C197" s="32"/>
      <c r="D197" s="32"/>
      <c r="E197" s="32"/>
      <c r="F197" s="32"/>
      <c r="G197" s="11" t="s">
        <v>435</v>
      </c>
      <c r="H197" s="12">
        <v>5</v>
      </c>
      <c r="K197" s="79"/>
    </row>
    <row r="198" spans="1:11" ht="15.6" thickBot="1" x14ac:dyDescent="0.35">
      <c r="A198" s="39"/>
      <c r="B198" s="21"/>
      <c r="C198" s="33"/>
      <c r="D198" s="33"/>
      <c r="E198" s="33"/>
      <c r="F198" s="33"/>
      <c r="G198" s="25" t="s">
        <v>8</v>
      </c>
      <c r="H198" s="27">
        <f>SUM(H188:H197)</f>
        <v>14</v>
      </c>
    </row>
    <row r="199" spans="1:11" ht="150" customHeight="1" thickBot="1" x14ac:dyDescent="0.35">
      <c r="A199" s="40"/>
      <c r="B199" s="22"/>
      <c r="C199" s="61" t="s">
        <v>434</v>
      </c>
      <c r="D199" s="61"/>
      <c r="E199" s="61"/>
      <c r="F199" s="60"/>
      <c r="G199" s="26"/>
      <c r="H199" s="28"/>
    </row>
    <row r="200" spans="1:11" x14ac:dyDescent="0.3">
      <c r="A200" s="38">
        <v>21</v>
      </c>
      <c r="B200" s="20" t="s">
        <v>433</v>
      </c>
      <c r="C200" s="31" t="s">
        <v>432</v>
      </c>
      <c r="D200" s="31" t="s">
        <v>431</v>
      </c>
      <c r="E200" s="31" t="s">
        <v>430</v>
      </c>
      <c r="F200" s="31" t="s">
        <v>429</v>
      </c>
      <c r="G200" s="23" t="s">
        <v>428</v>
      </c>
      <c r="H200" s="24"/>
    </row>
    <row r="201" spans="1:11" x14ac:dyDescent="0.3">
      <c r="A201" s="39"/>
      <c r="B201" s="21"/>
      <c r="C201" s="32"/>
      <c r="D201" s="32"/>
      <c r="E201" s="32"/>
      <c r="F201" s="32"/>
      <c r="G201" s="11" t="s">
        <v>427</v>
      </c>
      <c r="H201" s="12">
        <v>3</v>
      </c>
      <c r="K201" s="79"/>
    </row>
    <row r="202" spans="1:11" ht="30" x14ac:dyDescent="0.3">
      <c r="A202" s="39"/>
      <c r="B202" s="21"/>
      <c r="C202" s="32"/>
      <c r="D202" s="32"/>
      <c r="E202" s="32"/>
      <c r="F202" s="32"/>
      <c r="G202" s="11" t="s">
        <v>426</v>
      </c>
      <c r="H202" s="12">
        <v>2</v>
      </c>
    </row>
    <row r="203" spans="1:11" ht="30" x14ac:dyDescent="0.3">
      <c r="A203" s="39"/>
      <c r="B203" s="21"/>
      <c r="C203" s="32"/>
      <c r="D203" s="32"/>
      <c r="E203" s="32"/>
      <c r="F203" s="32"/>
      <c r="G203" s="11" t="s">
        <v>425</v>
      </c>
      <c r="H203" s="12">
        <v>3</v>
      </c>
    </row>
    <row r="204" spans="1:11" ht="117" customHeight="1" thickBot="1" x14ac:dyDescent="0.35">
      <c r="A204" s="39"/>
      <c r="B204" s="21"/>
      <c r="C204" s="33"/>
      <c r="D204" s="33"/>
      <c r="E204" s="33"/>
      <c r="F204" s="33"/>
      <c r="G204" s="25" t="s">
        <v>8</v>
      </c>
      <c r="H204" s="27">
        <f>SUM(H201:H203)</f>
        <v>8</v>
      </c>
    </row>
    <row r="205" spans="1:11" ht="150" customHeight="1" thickBot="1" x14ac:dyDescent="0.35">
      <c r="A205" s="40"/>
      <c r="B205" s="22"/>
      <c r="C205" s="61" t="s">
        <v>424</v>
      </c>
      <c r="D205" s="61"/>
      <c r="E205" s="61"/>
      <c r="F205" s="60"/>
      <c r="G205" s="26"/>
      <c r="H205" s="28"/>
    </row>
    <row r="206" spans="1:11" x14ac:dyDescent="0.3">
      <c r="A206" s="38">
        <v>22</v>
      </c>
      <c r="B206" s="20" t="s">
        <v>423</v>
      </c>
      <c r="C206" s="31" t="s">
        <v>422</v>
      </c>
      <c r="D206" s="31" t="s">
        <v>421</v>
      </c>
      <c r="E206" s="31" t="s">
        <v>420</v>
      </c>
      <c r="F206" s="31" t="s">
        <v>419</v>
      </c>
      <c r="G206" s="23" t="s">
        <v>418</v>
      </c>
      <c r="H206" s="24"/>
    </row>
    <row r="207" spans="1:11" ht="30" x14ac:dyDescent="0.3">
      <c r="A207" s="39"/>
      <c r="B207" s="21"/>
      <c r="C207" s="32"/>
      <c r="D207" s="32"/>
      <c r="E207" s="32"/>
      <c r="F207" s="32"/>
      <c r="G207" s="11" t="s">
        <v>417</v>
      </c>
      <c r="H207" s="12">
        <v>2</v>
      </c>
      <c r="K207" s="79"/>
    </row>
    <row r="208" spans="1:11" ht="30" x14ac:dyDescent="0.3">
      <c r="A208" s="39"/>
      <c r="B208" s="21"/>
      <c r="C208" s="32"/>
      <c r="D208" s="32"/>
      <c r="E208" s="32"/>
      <c r="F208" s="32"/>
      <c r="G208" s="11" t="s">
        <v>416</v>
      </c>
      <c r="H208" s="12">
        <v>4</v>
      </c>
      <c r="K208" s="79"/>
    </row>
    <row r="209" spans="1:11" ht="45" x14ac:dyDescent="0.3">
      <c r="A209" s="39"/>
      <c r="B209" s="21"/>
      <c r="C209" s="32"/>
      <c r="D209" s="32"/>
      <c r="E209" s="32"/>
      <c r="F209" s="32"/>
      <c r="G209" s="11" t="s">
        <v>415</v>
      </c>
      <c r="H209" s="12">
        <v>4</v>
      </c>
      <c r="K209" s="79"/>
    </row>
    <row r="210" spans="1:11" x14ac:dyDescent="0.3">
      <c r="A210" s="39"/>
      <c r="B210" s="21"/>
      <c r="C210" s="32"/>
      <c r="D210" s="32"/>
      <c r="E210" s="32"/>
      <c r="F210" s="32"/>
      <c r="G210" s="11" t="s">
        <v>414</v>
      </c>
      <c r="H210" s="12">
        <v>10</v>
      </c>
      <c r="K210" s="79"/>
    </row>
    <row r="211" spans="1:11" ht="45" x14ac:dyDescent="0.3">
      <c r="A211" s="39"/>
      <c r="B211" s="21"/>
      <c r="C211" s="32"/>
      <c r="D211" s="32"/>
      <c r="E211" s="32"/>
      <c r="F211" s="32"/>
      <c r="G211" s="11" t="s">
        <v>413</v>
      </c>
      <c r="H211" s="12">
        <v>8</v>
      </c>
      <c r="K211" s="79"/>
    </row>
    <row r="212" spans="1:11" ht="30" x14ac:dyDescent="0.3">
      <c r="A212" s="39"/>
      <c r="B212" s="21"/>
      <c r="C212" s="32"/>
      <c r="D212" s="32"/>
      <c r="E212" s="32"/>
      <c r="F212" s="32"/>
      <c r="G212" s="11" t="s">
        <v>412</v>
      </c>
      <c r="H212" s="12">
        <v>4</v>
      </c>
      <c r="K212" s="79"/>
    </row>
    <row r="213" spans="1:11" ht="30" x14ac:dyDescent="0.3">
      <c r="A213" s="39"/>
      <c r="B213" s="21"/>
      <c r="C213" s="32"/>
      <c r="D213" s="32"/>
      <c r="E213" s="32"/>
      <c r="F213" s="32"/>
      <c r="G213" s="11" t="s">
        <v>411</v>
      </c>
      <c r="H213" s="12">
        <v>2</v>
      </c>
      <c r="K213" s="79"/>
    </row>
    <row r="214" spans="1:11" ht="60.6" thickBot="1" x14ac:dyDescent="0.35">
      <c r="A214" s="39"/>
      <c r="B214" s="21"/>
      <c r="C214" s="32"/>
      <c r="D214" s="32"/>
      <c r="E214" s="32"/>
      <c r="F214" s="32"/>
      <c r="G214" s="11" t="s">
        <v>410</v>
      </c>
      <c r="H214" s="12">
        <v>2</v>
      </c>
      <c r="K214" s="79"/>
    </row>
    <row r="215" spans="1:11" x14ac:dyDescent="0.3">
      <c r="A215" s="39"/>
      <c r="B215" s="21"/>
      <c r="C215" s="32"/>
      <c r="D215" s="32"/>
      <c r="E215" s="32"/>
      <c r="F215" s="32"/>
      <c r="G215" s="23" t="s">
        <v>382</v>
      </c>
      <c r="H215" s="24"/>
    </row>
    <row r="216" spans="1:11" x14ac:dyDescent="0.3">
      <c r="A216" s="39"/>
      <c r="B216" s="21"/>
      <c r="C216" s="32"/>
      <c r="D216" s="32"/>
      <c r="E216" s="32"/>
      <c r="F216" s="32"/>
      <c r="G216" s="11" t="s">
        <v>389</v>
      </c>
      <c r="H216" s="12">
        <v>1</v>
      </c>
    </row>
    <row r="217" spans="1:11" ht="15.6" thickBot="1" x14ac:dyDescent="0.35">
      <c r="A217" s="39"/>
      <c r="B217" s="21"/>
      <c r="C217" s="33"/>
      <c r="D217" s="33"/>
      <c r="E217" s="33"/>
      <c r="F217" s="33"/>
      <c r="G217" s="25" t="s">
        <v>8</v>
      </c>
      <c r="H217" s="27">
        <f>SUM(H207:H214,H216)</f>
        <v>37</v>
      </c>
    </row>
    <row r="218" spans="1:11" ht="150" customHeight="1" thickBot="1" x14ac:dyDescent="0.35">
      <c r="A218" s="40"/>
      <c r="B218" s="22"/>
      <c r="C218" s="61" t="s">
        <v>409</v>
      </c>
      <c r="D218" s="61"/>
      <c r="E218" s="61"/>
      <c r="F218" s="60"/>
      <c r="G218" s="26"/>
      <c r="H218" s="28"/>
    </row>
    <row r="219" spans="1:11" x14ac:dyDescent="0.3">
      <c r="A219" s="38">
        <v>23</v>
      </c>
      <c r="B219" s="20" t="s">
        <v>395</v>
      </c>
      <c r="C219" s="31" t="s">
        <v>408</v>
      </c>
      <c r="D219" s="31" t="s">
        <v>407</v>
      </c>
      <c r="E219" s="31" t="s">
        <v>406</v>
      </c>
      <c r="F219" s="31" t="s">
        <v>405</v>
      </c>
      <c r="G219" s="23" t="s">
        <v>382</v>
      </c>
      <c r="H219" s="24"/>
    </row>
    <row r="220" spans="1:11" ht="30" x14ac:dyDescent="0.3">
      <c r="A220" s="39"/>
      <c r="B220" s="21"/>
      <c r="C220" s="32"/>
      <c r="D220" s="32"/>
      <c r="E220" s="32"/>
      <c r="F220" s="32"/>
      <c r="G220" s="11" t="s">
        <v>404</v>
      </c>
      <c r="H220" s="12">
        <v>1</v>
      </c>
    </row>
    <row r="221" spans="1:11" ht="30" x14ac:dyDescent="0.3">
      <c r="A221" s="39"/>
      <c r="B221" s="21"/>
      <c r="C221" s="32"/>
      <c r="D221" s="32"/>
      <c r="E221" s="32"/>
      <c r="F221" s="32"/>
      <c r="G221" s="11" t="s">
        <v>390</v>
      </c>
      <c r="H221" s="12">
        <v>1</v>
      </c>
    </row>
    <row r="222" spans="1:11" x14ac:dyDescent="0.3">
      <c r="A222" s="39"/>
      <c r="B222" s="21"/>
      <c r="C222" s="32"/>
      <c r="D222" s="32"/>
      <c r="E222" s="32"/>
      <c r="F222" s="32"/>
      <c r="G222" s="11" t="s">
        <v>389</v>
      </c>
      <c r="H222" s="12">
        <v>1</v>
      </c>
    </row>
    <row r="223" spans="1:11" ht="15.6" thickBot="1" x14ac:dyDescent="0.35">
      <c r="A223" s="39"/>
      <c r="B223" s="21"/>
      <c r="C223" s="33"/>
      <c r="D223" s="33"/>
      <c r="E223" s="33"/>
      <c r="F223" s="33"/>
      <c r="G223" s="25" t="s">
        <v>8</v>
      </c>
      <c r="H223" s="27">
        <f>SUM(H220:H222)</f>
        <v>3</v>
      </c>
    </row>
    <row r="224" spans="1:11" ht="150" customHeight="1" thickBot="1" x14ac:dyDescent="0.35">
      <c r="A224" s="40"/>
      <c r="B224" s="22"/>
      <c r="C224" s="61" t="s">
        <v>403</v>
      </c>
      <c r="D224" s="61"/>
      <c r="E224" s="61"/>
      <c r="F224" s="60"/>
      <c r="G224" s="26"/>
      <c r="H224" s="28"/>
    </row>
    <row r="225" spans="1:9" x14ac:dyDescent="0.3">
      <c r="A225" s="38">
        <v>24</v>
      </c>
      <c r="B225" s="20" t="s">
        <v>395</v>
      </c>
      <c r="C225" s="31" t="s">
        <v>402</v>
      </c>
      <c r="D225" s="31" t="s">
        <v>401</v>
      </c>
      <c r="E225" s="31" t="s">
        <v>400</v>
      </c>
      <c r="F225" s="31" t="s">
        <v>399</v>
      </c>
      <c r="G225" s="23" t="s">
        <v>382</v>
      </c>
      <c r="H225" s="24"/>
    </row>
    <row r="226" spans="1:9" ht="15.6" thickBot="1" x14ac:dyDescent="0.35">
      <c r="A226" s="39"/>
      <c r="B226" s="21"/>
      <c r="C226" s="32"/>
      <c r="D226" s="32"/>
      <c r="E226" s="32"/>
      <c r="F226" s="32"/>
      <c r="G226" s="11" t="s">
        <v>398</v>
      </c>
      <c r="H226" s="12">
        <v>1</v>
      </c>
    </row>
    <row r="227" spans="1:9" x14ac:dyDescent="0.3">
      <c r="A227" s="39"/>
      <c r="B227" s="21"/>
      <c r="C227" s="32"/>
      <c r="D227" s="32"/>
      <c r="E227" s="32"/>
      <c r="F227" s="32"/>
      <c r="G227" s="23" t="s">
        <v>355</v>
      </c>
      <c r="H227" s="24"/>
    </row>
    <row r="228" spans="1:9" ht="30" x14ac:dyDescent="0.3">
      <c r="A228" s="39"/>
      <c r="B228" s="21"/>
      <c r="C228" s="32"/>
      <c r="D228" s="32"/>
      <c r="E228" s="32"/>
      <c r="F228" s="32"/>
      <c r="G228" s="11" t="s">
        <v>397</v>
      </c>
      <c r="H228" s="12">
        <v>2</v>
      </c>
    </row>
    <row r="229" spans="1:9" ht="15.6" thickBot="1" x14ac:dyDescent="0.35">
      <c r="A229" s="39"/>
      <c r="B229" s="21"/>
      <c r="C229" s="33"/>
      <c r="D229" s="33"/>
      <c r="E229" s="33"/>
      <c r="F229" s="33"/>
      <c r="G229" s="25" t="s">
        <v>8</v>
      </c>
      <c r="H229" s="27">
        <f>SUM(H226:H226,H228:H228)</f>
        <v>3</v>
      </c>
    </row>
    <row r="230" spans="1:9" ht="150" customHeight="1" thickBot="1" x14ac:dyDescent="0.35">
      <c r="A230" s="40"/>
      <c r="B230" s="22"/>
      <c r="C230" s="61" t="s">
        <v>396</v>
      </c>
      <c r="D230" s="61"/>
      <c r="E230" s="61"/>
      <c r="F230" s="60"/>
      <c r="G230" s="26"/>
      <c r="H230" s="28"/>
    </row>
    <row r="231" spans="1:9" x14ac:dyDescent="0.3">
      <c r="A231" s="38">
        <v>25</v>
      </c>
      <c r="B231" s="20" t="s">
        <v>395</v>
      </c>
      <c r="C231" s="31" t="s">
        <v>394</v>
      </c>
      <c r="D231" s="31" t="s">
        <v>393</v>
      </c>
      <c r="E231" s="31" t="s">
        <v>392</v>
      </c>
      <c r="F231" s="31" t="s">
        <v>391</v>
      </c>
      <c r="G231" s="23" t="s">
        <v>382</v>
      </c>
      <c r="H231" s="24"/>
    </row>
    <row r="232" spans="1:9" ht="30" x14ac:dyDescent="0.3">
      <c r="A232" s="39"/>
      <c r="B232" s="21"/>
      <c r="C232" s="32"/>
      <c r="D232" s="32"/>
      <c r="E232" s="32"/>
      <c r="F232" s="32"/>
      <c r="G232" s="11" t="s">
        <v>390</v>
      </c>
      <c r="H232" s="12">
        <v>2</v>
      </c>
    </row>
    <row r="233" spans="1:9" x14ac:dyDescent="0.3">
      <c r="A233" s="39"/>
      <c r="B233" s="21"/>
      <c r="C233" s="32"/>
      <c r="D233" s="32"/>
      <c r="E233" s="32"/>
      <c r="F233" s="32"/>
      <c r="G233" s="11" t="s">
        <v>389</v>
      </c>
      <c r="H233" s="12">
        <v>2</v>
      </c>
    </row>
    <row r="234" spans="1:9" ht="71.25" customHeight="1" thickBot="1" x14ac:dyDescent="0.35">
      <c r="A234" s="39"/>
      <c r="B234" s="21"/>
      <c r="C234" s="33"/>
      <c r="D234" s="33"/>
      <c r="E234" s="33"/>
      <c r="F234" s="33"/>
      <c r="G234" s="25" t="s">
        <v>8</v>
      </c>
      <c r="H234" s="27">
        <f>SUM(H232:H233)</f>
        <v>4</v>
      </c>
    </row>
    <row r="235" spans="1:9" ht="150" customHeight="1" thickBot="1" x14ac:dyDescent="0.35">
      <c r="A235" s="40"/>
      <c r="B235" s="22"/>
      <c r="C235" s="61" t="s">
        <v>388</v>
      </c>
      <c r="D235" s="61"/>
      <c r="E235" s="61"/>
      <c r="F235" s="60"/>
      <c r="G235" s="26"/>
      <c r="H235" s="28"/>
      <c r="I235" s="83"/>
    </row>
    <row r="236" spans="1:9" x14ac:dyDescent="0.3">
      <c r="A236" s="38">
        <v>26</v>
      </c>
      <c r="B236" s="20" t="s">
        <v>387</v>
      </c>
      <c r="C236" s="31" t="s">
        <v>386</v>
      </c>
      <c r="D236" s="31" t="s">
        <v>385</v>
      </c>
      <c r="E236" s="31" t="s">
        <v>384</v>
      </c>
      <c r="F236" s="31" t="s">
        <v>383</v>
      </c>
      <c r="G236" s="23" t="s">
        <v>382</v>
      </c>
      <c r="H236" s="24"/>
    </row>
    <row r="237" spans="1:9" ht="30" x14ac:dyDescent="0.3">
      <c r="A237" s="39"/>
      <c r="B237" s="21"/>
      <c r="C237" s="32"/>
      <c r="D237" s="32"/>
      <c r="E237" s="32"/>
      <c r="F237" s="32"/>
      <c r="G237" s="11" t="s">
        <v>381</v>
      </c>
      <c r="H237" s="12">
        <v>1</v>
      </c>
    </row>
    <row r="238" spans="1:9" ht="70.5" customHeight="1" thickBot="1" x14ac:dyDescent="0.35">
      <c r="A238" s="39"/>
      <c r="B238" s="21"/>
      <c r="C238" s="33"/>
      <c r="D238" s="33"/>
      <c r="E238" s="33"/>
      <c r="F238" s="33"/>
      <c r="G238" s="25" t="s">
        <v>8</v>
      </c>
      <c r="H238" s="27">
        <f>SUM(H237:H237)</f>
        <v>1</v>
      </c>
    </row>
    <row r="239" spans="1:9" ht="150" customHeight="1" thickBot="1" x14ac:dyDescent="0.35">
      <c r="A239" s="40"/>
      <c r="B239" s="22"/>
      <c r="C239" s="61" t="s">
        <v>380</v>
      </c>
      <c r="D239" s="61"/>
      <c r="E239" s="61"/>
      <c r="F239" s="60"/>
      <c r="G239" s="26"/>
      <c r="H239" s="28"/>
    </row>
    <row r="240" spans="1:9" x14ac:dyDescent="0.3">
      <c r="A240" s="38">
        <v>27</v>
      </c>
      <c r="B240" s="20" t="s">
        <v>368</v>
      </c>
      <c r="C240" s="31" t="s">
        <v>379</v>
      </c>
      <c r="D240" s="31" t="s">
        <v>378</v>
      </c>
      <c r="E240" s="31" t="s">
        <v>377</v>
      </c>
      <c r="F240" s="31" t="s">
        <v>376</v>
      </c>
      <c r="G240" s="23" t="s">
        <v>375</v>
      </c>
      <c r="H240" s="24"/>
    </row>
    <row r="241" spans="1:11" x14ac:dyDescent="0.3">
      <c r="A241" s="39"/>
      <c r="B241" s="21"/>
      <c r="C241" s="32"/>
      <c r="D241" s="32"/>
      <c r="E241" s="32"/>
      <c r="F241" s="32"/>
      <c r="G241" s="11" t="s">
        <v>374</v>
      </c>
      <c r="H241" s="12">
        <v>14</v>
      </c>
    </row>
    <row r="242" spans="1:11" ht="30.6" thickBot="1" x14ac:dyDescent="0.35">
      <c r="A242" s="39"/>
      <c r="B242" s="21"/>
      <c r="C242" s="32"/>
      <c r="D242" s="32"/>
      <c r="E242" s="32"/>
      <c r="F242" s="32"/>
      <c r="G242" s="11" t="s">
        <v>373</v>
      </c>
      <c r="H242" s="12">
        <v>19</v>
      </c>
    </row>
    <row r="243" spans="1:11" x14ac:dyDescent="0.3">
      <c r="A243" s="39"/>
      <c r="B243" s="21"/>
      <c r="C243" s="32"/>
      <c r="D243" s="32"/>
      <c r="E243" s="32"/>
      <c r="F243" s="32"/>
      <c r="G243" s="23" t="s">
        <v>355</v>
      </c>
      <c r="H243" s="24"/>
    </row>
    <row r="244" spans="1:11" ht="45.6" thickBot="1" x14ac:dyDescent="0.35">
      <c r="A244" s="39"/>
      <c r="B244" s="21"/>
      <c r="C244" s="32"/>
      <c r="D244" s="32"/>
      <c r="E244" s="32"/>
      <c r="F244" s="32"/>
      <c r="G244" s="11" t="s">
        <v>372</v>
      </c>
      <c r="H244" s="12">
        <v>6</v>
      </c>
      <c r="K244" s="79"/>
    </row>
    <row r="245" spans="1:11" x14ac:dyDescent="0.3">
      <c r="A245" s="39"/>
      <c r="B245" s="21"/>
      <c r="C245" s="32"/>
      <c r="D245" s="32"/>
      <c r="E245" s="32"/>
      <c r="F245" s="32"/>
      <c r="G245" s="23" t="s">
        <v>371</v>
      </c>
      <c r="H245" s="24"/>
    </row>
    <row r="246" spans="1:11" ht="45" x14ac:dyDescent="0.3">
      <c r="A246" s="39"/>
      <c r="B246" s="21"/>
      <c r="C246" s="32"/>
      <c r="D246" s="32"/>
      <c r="E246" s="32"/>
      <c r="F246" s="32"/>
      <c r="G246" s="11" t="s">
        <v>370</v>
      </c>
      <c r="H246" s="12">
        <v>13</v>
      </c>
      <c r="K246" s="79"/>
    </row>
    <row r="247" spans="1:11" ht="15.6" thickBot="1" x14ac:dyDescent="0.35">
      <c r="A247" s="39"/>
      <c r="B247" s="21"/>
      <c r="C247" s="33"/>
      <c r="D247" s="33"/>
      <c r="E247" s="33"/>
      <c r="F247" s="33"/>
      <c r="G247" s="25" t="s">
        <v>8</v>
      </c>
      <c r="H247" s="27">
        <f>SUM(H241:H242,H244:H244,H246:H246)</f>
        <v>52</v>
      </c>
    </row>
    <row r="248" spans="1:11" ht="150" customHeight="1" thickBot="1" x14ac:dyDescent="0.35">
      <c r="A248" s="40"/>
      <c r="B248" s="22"/>
      <c r="C248" s="61" t="s">
        <v>369</v>
      </c>
      <c r="D248" s="61"/>
      <c r="E248" s="61"/>
      <c r="F248" s="60"/>
      <c r="G248" s="26"/>
      <c r="H248" s="28"/>
    </row>
    <row r="249" spans="1:11" x14ac:dyDescent="0.3">
      <c r="A249" s="38">
        <v>28</v>
      </c>
      <c r="B249" s="20" t="s">
        <v>368</v>
      </c>
      <c r="C249" s="31" t="s">
        <v>367</v>
      </c>
      <c r="D249" s="31" t="s">
        <v>366</v>
      </c>
      <c r="E249" s="31" t="s">
        <v>365</v>
      </c>
      <c r="F249" s="31" t="s">
        <v>364</v>
      </c>
      <c r="G249" s="23" t="s">
        <v>357</v>
      </c>
      <c r="H249" s="24"/>
    </row>
    <row r="250" spans="1:11" ht="15.6" thickBot="1" x14ac:dyDescent="0.35">
      <c r="A250" s="39"/>
      <c r="B250" s="21"/>
      <c r="C250" s="32"/>
      <c r="D250" s="32"/>
      <c r="E250" s="32"/>
      <c r="F250" s="32"/>
      <c r="G250" s="11" t="s">
        <v>356</v>
      </c>
      <c r="H250" s="12">
        <v>2</v>
      </c>
    </row>
    <row r="251" spans="1:11" x14ac:dyDescent="0.3">
      <c r="A251" s="39"/>
      <c r="B251" s="21"/>
      <c r="C251" s="32"/>
      <c r="D251" s="32"/>
      <c r="E251" s="32"/>
      <c r="F251" s="32"/>
      <c r="G251" s="23" t="s">
        <v>355</v>
      </c>
      <c r="H251" s="24"/>
    </row>
    <row r="252" spans="1:11" ht="30" x14ac:dyDescent="0.3">
      <c r="A252" s="39"/>
      <c r="B252" s="21"/>
      <c r="C252" s="32"/>
      <c r="D252" s="32"/>
      <c r="E252" s="32"/>
      <c r="F252" s="32"/>
      <c r="G252" s="11" t="s">
        <v>354</v>
      </c>
      <c r="H252" s="12">
        <v>1</v>
      </c>
    </row>
    <row r="253" spans="1:11" ht="61.5" customHeight="1" thickBot="1" x14ac:dyDescent="0.35">
      <c r="A253" s="39"/>
      <c r="B253" s="21"/>
      <c r="C253" s="33"/>
      <c r="D253" s="33"/>
      <c r="E253" s="33"/>
      <c r="F253" s="33"/>
      <c r="G253" s="25" t="s">
        <v>8</v>
      </c>
      <c r="H253" s="27">
        <f>SUM(H250:H250,H252:H252)</f>
        <v>3</v>
      </c>
    </row>
    <row r="254" spans="1:11" ht="150" customHeight="1" thickBot="1" x14ac:dyDescent="0.35">
      <c r="A254" s="40"/>
      <c r="B254" s="22"/>
      <c r="C254" s="61" t="s">
        <v>363</v>
      </c>
      <c r="D254" s="61"/>
      <c r="E254" s="61"/>
      <c r="F254" s="60"/>
      <c r="G254" s="26"/>
      <c r="H254" s="28"/>
    </row>
    <row r="255" spans="1:11" x14ac:dyDescent="0.3">
      <c r="A255" s="38">
        <v>29</v>
      </c>
      <c r="B255" s="20" t="s">
        <v>362</v>
      </c>
      <c r="C255" s="31" t="s">
        <v>361</v>
      </c>
      <c r="D255" s="31" t="s">
        <v>360</v>
      </c>
      <c r="E255" s="31" t="s">
        <v>359</v>
      </c>
      <c r="F255" s="31" t="s">
        <v>358</v>
      </c>
      <c r="G255" s="23" t="s">
        <v>357</v>
      </c>
      <c r="H255" s="24"/>
    </row>
    <row r="256" spans="1:11" ht="15.6" thickBot="1" x14ac:dyDescent="0.35">
      <c r="A256" s="39"/>
      <c r="B256" s="21"/>
      <c r="C256" s="32"/>
      <c r="D256" s="32"/>
      <c r="E256" s="32"/>
      <c r="F256" s="32"/>
      <c r="G256" s="11" t="s">
        <v>356</v>
      </c>
      <c r="H256" s="12">
        <v>2</v>
      </c>
    </row>
    <row r="257" spans="1:9" x14ac:dyDescent="0.3">
      <c r="A257" s="39"/>
      <c r="B257" s="21"/>
      <c r="C257" s="32"/>
      <c r="D257" s="32"/>
      <c r="E257" s="32"/>
      <c r="F257" s="32"/>
      <c r="G257" s="23" t="s">
        <v>355</v>
      </c>
      <c r="H257" s="24"/>
    </row>
    <row r="258" spans="1:9" ht="30" x14ac:dyDescent="0.3">
      <c r="A258" s="39"/>
      <c r="B258" s="21"/>
      <c r="C258" s="32"/>
      <c r="D258" s="32"/>
      <c r="E258" s="32"/>
      <c r="F258" s="32"/>
      <c r="G258" s="11" t="s">
        <v>354</v>
      </c>
      <c r="H258" s="12">
        <v>1</v>
      </c>
    </row>
    <row r="259" spans="1:9" ht="15.6" thickBot="1" x14ac:dyDescent="0.35">
      <c r="A259" s="39"/>
      <c r="B259" s="21"/>
      <c r="C259" s="33"/>
      <c r="D259" s="33"/>
      <c r="E259" s="33"/>
      <c r="F259" s="33"/>
      <c r="G259" s="25" t="s">
        <v>8</v>
      </c>
      <c r="H259" s="27">
        <f>SUM(H256:H256,H258:H258)</f>
        <v>3</v>
      </c>
    </row>
    <row r="260" spans="1:9" ht="150" customHeight="1" thickBot="1" x14ac:dyDescent="0.35">
      <c r="A260" s="40"/>
      <c r="B260" s="22"/>
      <c r="C260" s="61" t="s">
        <v>353</v>
      </c>
      <c r="D260" s="61"/>
      <c r="E260" s="61"/>
      <c r="F260" s="60"/>
      <c r="G260" s="26"/>
      <c r="H260" s="28"/>
    </row>
    <row r="261" spans="1:9" ht="15.6" thickBot="1" x14ac:dyDescent="0.35">
      <c r="A261" s="82" t="s">
        <v>352</v>
      </c>
      <c r="B261" s="81"/>
      <c r="C261" s="81"/>
      <c r="D261" s="81"/>
      <c r="E261" s="80"/>
      <c r="F261" s="49">
        <f>H6+H14+H19+H28+H34+H54+H67+H74+H84+H103+H109+H117+H131+H137+H143+H158+H166+H178+H185+H198+H204+H217+H223+H229+H234+H238+H247+H253+H259</f>
        <v>576</v>
      </c>
      <c r="G261" s="50"/>
      <c r="H261" s="51"/>
      <c r="I261" s="79"/>
    </row>
    <row r="262" spans="1:9" ht="183" customHeight="1" thickBot="1" x14ac:dyDescent="0.35">
      <c r="A262" s="41" t="s">
        <v>9</v>
      </c>
      <c r="B262" s="42"/>
      <c r="C262" s="78" t="s">
        <v>351</v>
      </c>
      <c r="D262" s="77"/>
      <c r="E262" s="77"/>
      <c r="F262" s="76"/>
      <c r="G262" s="13" t="s">
        <v>346</v>
      </c>
      <c r="H262" s="14" t="s">
        <v>350</v>
      </c>
    </row>
    <row r="263" spans="1:9" ht="159.75" customHeight="1" thickBot="1" x14ac:dyDescent="0.35">
      <c r="A263" s="41" t="s">
        <v>9</v>
      </c>
      <c r="B263" s="42"/>
      <c r="C263" s="78" t="s">
        <v>349</v>
      </c>
      <c r="D263" s="77"/>
      <c r="E263" s="77"/>
      <c r="F263" s="76"/>
      <c r="G263" s="13" t="s">
        <v>346</v>
      </c>
      <c r="H263" s="14" t="s">
        <v>348</v>
      </c>
    </row>
    <row r="264" spans="1:9" ht="168.75" customHeight="1" thickBot="1" x14ac:dyDescent="0.35">
      <c r="A264" s="41" t="s">
        <v>9</v>
      </c>
      <c r="B264" s="42"/>
      <c r="C264" s="78" t="s">
        <v>347</v>
      </c>
      <c r="D264" s="77"/>
      <c r="E264" s="77"/>
      <c r="F264" s="76"/>
      <c r="G264" s="56" t="s">
        <v>346</v>
      </c>
      <c r="H264" s="71" t="s">
        <v>345</v>
      </c>
    </row>
  </sheetData>
  <sheetProtection algorithmName="SHA-512" hashValue="ZI3NJ2iVwbrtugQc/ga1MqWUeZ7YBXCorEZF5A/OM0Wx/mfV3co76jvYV01wxvW7ldior5PVoBYUx8TkUv6+QA==" saltValue="M0aDdcDWfWWCDabHiTNJ2w==" spinCount="100000" sheet="1" formatCells="0" formatColumns="0" formatRows="0" insertColumns="0" insertRows="0" autoFilter="0" pivotTables="0"/>
  <autoFilter ref="A1:H264" xr:uid="{00000000-0001-0000-0000-000000000000}"/>
  <mergeCells count="332">
    <mergeCell ref="D145:D158"/>
    <mergeCell ref="E145:E158"/>
    <mergeCell ref="F145:F158"/>
    <mergeCell ref="E255:E259"/>
    <mergeCell ref="F255:F259"/>
    <mergeCell ref="E160:E166"/>
    <mergeCell ref="F160:F166"/>
    <mergeCell ref="C168:C178"/>
    <mergeCell ref="D168:D178"/>
    <mergeCell ref="E168:E178"/>
    <mergeCell ref="F168:F178"/>
    <mergeCell ref="F206:F217"/>
    <mergeCell ref="A255:A260"/>
    <mergeCell ref="B255:B260"/>
    <mergeCell ref="G255:H255"/>
    <mergeCell ref="G257:H257"/>
    <mergeCell ref="G259:G260"/>
    <mergeCell ref="H259:H260"/>
    <mergeCell ref="C260:F260"/>
    <mergeCell ref="C255:C259"/>
    <mergeCell ref="D255:D259"/>
    <mergeCell ref="A206:A218"/>
    <mergeCell ref="B206:B218"/>
    <mergeCell ref="G206:H206"/>
    <mergeCell ref="G215:H215"/>
    <mergeCell ref="G217:G218"/>
    <mergeCell ref="H217:H218"/>
    <mergeCell ref="C218:F218"/>
    <mergeCell ref="C206:C217"/>
    <mergeCell ref="D206:D217"/>
    <mergeCell ref="E206:E217"/>
    <mergeCell ref="A200:A205"/>
    <mergeCell ref="B200:B205"/>
    <mergeCell ref="G200:H200"/>
    <mergeCell ref="G204:G205"/>
    <mergeCell ref="H204:H205"/>
    <mergeCell ref="C205:F205"/>
    <mergeCell ref="C200:C204"/>
    <mergeCell ref="D200:D204"/>
    <mergeCell ref="E200:E204"/>
    <mergeCell ref="F200:F204"/>
    <mergeCell ref="F249:F253"/>
    <mergeCell ref="B231:B235"/>
    <mergeCell ref="G231:H231"/>
    <mergeCell ref="G234:G235"/>
    <mergeCell ref="H234:H235"/>
    <mergeCell ref="C235:F235"/>
    <mergeCell ref="C231:C234"/>
    <mergeCell ref="D231:D234"/>
    <mergeCell ref="E231:E234"/>
    <mergeCell ref="F231:F234"/>
    <mergeCell ref="A249:A254"/>
    <mergeCell ref="B249:B254"/>
    <mergeCell ref="G249:H249"/>
    <mergeCell ref="G251:H251"/>
    <mergeCell ref="G253:G254"/>
    <mergeCell ref="H253:H254"/>
    <mergeCell ref="C254:F254"/>
    <mergeCell ref="C249:C253"/>
    <mergeCell ref="D249:D253"/>
    <mergeCell ref="E249:E253"/>
    <mergeCell ref="E240:E247"/>
    <mergeCell ref="F240:F247"/>
    <mergeCell ref="B225:B230"/>
    <mergeCell ref="G225:H225"/>
    <mergeCell ref="G227:H227"/>
    <mergeCell ref="G229:G230"/>
    <mergeCell ref="H229:H230"/>
    <mergeCell ref="C230:F230"/>
    <mergeCell ref="C225:C229"/>
    <mergeCell ref="D225:D229"/>
    <mergeCell ref="A240:A248"/>
    <mergeCell ref="B240:B248"/>
    <mergeCell ref="G240:H240"/>
    <mergeCell ref="G243:H243"/>
    <mergeCell ref="G245:H245"/>
    <mergeCell ref="G247:G248"/>
    <mergeCell ref="H247:H248"/>
    <mergeCell ref="C248:F248"/>
    <mergeCell ref="C240:C247"/>
    <mergeCell ref="D240:D247"/>
    <mergeCell ref="G219:H219"/>
    <mergeCell ref="G223:G224"/>
    <mergeCell ref="H223:H224"/>
    <mergeCell ref="C224:F224"/>
    <mergeCell ref="C219:C223"/>
    <mergeCell ref="D219:D223"/>
    <mergeCell ref="E219:E223"/>
    <mergeCell ref="F219:F223"/>
    <mergeCell ref="C236:C238"/>
    <mergeCell ref="D236:D238"/>
    <mergeCell ref="E236:E238"/>
    <mergeCell ref="F236:F238"/>
    <mergeCell ref="A219:A224"/>
    <mergeCell ref="B219:B224"/>
    <mergeCell ref="A225:A230"/>
    <mergeCell ref="E225:E229"/>
    <mergeCell ref="F225:F229"/>
    <mergeCell ref="A231:A235"/>
    <mergeCell ref="A187:A199"/>
    <mergeCell ref="B187:B199"/>
    <mergeCell ref="G187:H187"/>
    <mergeCell ref="G189:H189"/>
    <mergeCell ref="A236:A239"/>
    <mergeCell ref="B236:B239"/>
    <mergeCell ref="G236:H236"/>
    <mergeCell ref="G238:G239"/>
    <mergeCell ref="H238:H239"/>
    <mergeCell ref="C239:F239"/>
    <mergeCell ref="B180:B186"/>
    <mergeCell ref="G180:H180"/>
    <mergeCell ref="G183:H183"/>
    <mergeCell ref="G185:G186"/>
    <mergeCell ref="H185:H186"/>
    <mergeCell ref="C186:F186"/>
    <mergeCell ref="C180:C185"/>
    <mergeCell ref="D180:D185"/>
    <mergeCell ref="E180:E185"/>
    <mergeCell ref="F180:F185"/>
    <mergeCell ref="A180:A186"/>
    <mergeCell ref="A263:B263"/>
    <mergeCell ref="C263:F263"/>
    <mergeCell ref="B145:B159"/>
    <mergeCell ref="G145:H145"/>
    <mergeCell ref="G166:G167"/>
    <mergeCell ref="H158:H159"/>
    <mergeCell ref="C159:F159"/>
    <mergeCell ref="B160:B167"/>
    <mergeCell ref="G160:H160"/>
    <mergeCell ref="G147:H147"/>
    <mergeCell ref="G158:G159"/>
    <mergeCell ref="A168:A179"/>
    <mergeCell ref="B168:B179"/>
    <mergeCell ref="G168:H168"/>
    <mergeCell ref="G173:H173"/>
    <mergeCell ref="G178:G179"/>
    <mergeCell ref="H178:H179"/>
    <mergeCell ref="C179:F179"/>
    <mergeCell ref="G163:H163"/>
    <mergeCell ref="B139:B144"/>
    <mergeCell ref="G139:H139"/>
    <mergeCell ref="G141:H141"/>
    <mergeCell ref="G143:G144"/>
    <mergeCell ref="H143:H144"/>
    <mergeCell ref="C144:F144"/>
    <mergeCell ref="C139:C143"/>
    <mergeCell ref="D139:D143"/>
    <mergeCell ref="E139:E143"/>
    <mergeCell ref="F139:F143"/>
    <mergeCell ref="G135:H135"/>
    <mergeCell ref="G131:G132"/>
    <mergeCell ref="H131:H132"/>
    <mergeCell ref="A264:B264"/>
    <mergeCell ref="C264:F264"/>
    <mergeCell ref="A261:E261"/>
    <mergeCell ref="F261:H261"/>
    <mergeCell ref="A262:B262"/>
    <mergeCell ref="C262:F262"/>
    <mergeCell ref="H166:H167"/>
    <mergeCell ref="F119:F131"/>
    <mergeCell ref="C133:C137"/>
    <mergeCell ref="D133:D137"/>
    <mergeCell ref="E133:E137"/>
    <mergeCell ref="F133:F137"/>
    <mergeCell ref="C132:F132"/>
    <mergeCell ref="G133:H133"/>
    <mergeCell ref="G137:G138"/>
    <mergeCell ref="H137:H138"/>
    <mergeCell ref="C138:F138"/>
    <mergeCell ref="G119:H119"/>
    <mergeCell ref="G124:H124"/>
    <mergeCell ref="G129:H129"/>
    <mergeCell ref="C119:C131"/>
    <mergeCell ref="D119:D131"/>
    <mergeCell ref="E119:E131"/>
    <mergeCell ref="F8:F14"/>
    <mergeCell ref="B16:B20"/>
    <mergeCell ref="G16:H16"/>
    <mergeCell ref="G19:G20"/>
    <mergeCell ref="H19:H20"/>
    <mergeCell ref="C20:F20"/>
    <mergeCell ref="C16:C19"/>
    <mergeCell ref="D16:D19"/>
    <mergeCell ref="E16:E19"/>
    <mergeCell ref="F16:F19"/>
    <mergeCell ref="B8:B15"/>
    <mergeCell ref="G8:H8"/>
    <mergeCell ref="G10:H10"/>
    <mergeCell ref="G12:H12"/>
    <mergeCell ref="G14:G15"/>
    <mergeCell ref="H14:H15"/>
    <mergeCell ref="C15:F15"/>
    <mergeCell ref="C8:C14"/>
    <mergeCell ref="D8:D14"/>
    <mergeCell ref="E8:E14"/>
    <mergeCell ref="B2:B7"/>
    <mergeCell ref="G2:H2"/>
    <mergeCell ref="G4:H4"/>
    <mergeCell ref="G6:G7"/>
    <mergeCell ref="H6:H7"/>
    <mergeCell ref="C7:F7"/>
    <mergeCell ref="C2:C6"/>
    <mergeCell ref="D2:D6"/>
    <mergeCell ref="E2:E6"/>
    <mergeCell ref="F2:F6"/>
    <mergeCell ref="A160:A167"/>
    <mergeCell ref="A2:A7"/>
    <mergeCell ref="A8:A15"/>
    <mergeCell ref="A16:A20"/>
    <mergeCell ref="A105:A110"/>
    <mergeCell ref="A111:A118"/>
    <mergeCell ref="A21:A29"/>
    <mergeCell ref="A30:A35"/>
    <mergeCell ref="A36:A55"/>
    <mergeCell ref="A56:A68"/>
    <mergeCell ref="F21:F28"/>
    <mergeCell ref="G21:H21"/>
    <mergeCell ref="A119:A132"/>
    <mergeCell ref="A133:A138"/>
    <mergeCell ref="A139:A144"/>
    <mergeCell ref="A145:A159"/>
    <mergeCell ref="A69:A75"/>
    <mergeCell ref="A76:A85"/>
    <mergeCell ref="A86:A104"/>
    <mergeCell ref="B133:B138"/>
    <mergeCell ref="E30:E34"/>
    <mergeCell ref="F30:F34"/>
    <mergeCell ref="B21:B29"/>
    <mergeCell ref="G25:H25"/>
    <mergeCell ref="G28:G29"/>
    <mergeCell ref="H28:H29"/>
    <mergeCell ref="C29:F29"/>
    <mergeCell ref="C21:C28"/>
    <mergeCell ref="D21:D28"/>
    <mergeCell ref="E21:E28"/>
    <mergeCell ref="F36:F54"/>
    <mergeCell ref="G36:H36"/>
    <mergeCell ref="G41:H41"/>
    <mergeCell ref="B30:B35"/>
    <mergeCell ref="G30:H30"/>
    <mergeCell ref="G34:G35"/>
    <mergeCell ref="H34:H35"/>
    <mergeCell ref="C35:F35"/>
    <mergeCell ref="C30:C34"/>
    <mergeCell ref="D30:D34"/>
    <mergeCell ref="E56:E67"/>
    <mergeCell ref="F56:F67"/>
    <mergeCell ref="B36:B55"/>
    <mergeCell ref="G52:H52"/>
    <mergeCell ref="G54:G55"/>
    <mergeCell ref="H54:H55"/>
    <mergeCell ref="C55:F55"/>
    <mergeCell ref="C36:C54"/>
    <mergeCell ref="D36:D54"/>
    <mergeCell ref="E36:E54"/>
    <mergeCell ref="D69:D74"/>
    <mergeCell ref="E69:E74"/>
    <mergeCell ref="F69:F74"/>
    <mergeCell ref="B56:B68"/>
    <mergeCell ref="G56:H56"/>
    <mergeCell ref="G67:G68"/>
    <mergeCell ref="H67:H68"/>
    <mergeCell ref="C68:F68"/>
    <mergeCell ref="C56:C67"/>
    <mergeCell ref="D56:D67"/>
    <mergeCell ref="C76:C84"/>
    <mergeCell ref="D76:D84"/>
    <mergeCell ref="E76:E84"/>
    <mergeCell ref="F76:F84"/>
    <mergeCell ref="B69:B75"/>
    <mergeCell ref="G69:H69"/>
    <mergeCell ref="G74:G75"/>
    <mergeCell ref="H74:H75"/>
    <mergeCell ref="C75:F75"/>
    <mergeCell ref="C69:C74"/>
    <mergeCell ref="C86:C103"/>
    <mergeCell ref="D86:D103"/>
    <mergeCell ref="E86:E103"/>
    <mergeCell ref="B76:B85"/>
    <mergeCell ref="G76:H76"/>
    <mergeCell ref="G80:H80"/>
    <mergeCell ref="G82:H82"/>
    <mergeCell ref="G84:G85"/>
    <mergeCell ref="H84:H85"/>
    <mergeCell ref="C85:F85"/>
    <mergeCell ref="B111:B118"/>
    <mergeCell ref="G111:H111"/>
    <mergeCell ref="G113:H113"/>
    <mergeCell ref="G115:H115"/>
    <mergeCell ref="G117:G118"/>
    <mergeCell ref="H117:H118"/>
    <mergeCell ref="C118:F118"/>
    <mergeCell ref="B86:B104"/>
    <mergeCell ref="B105:B110"/>
    <mergeCell ref="B119:B132"/>
    <mergeCell ref="G86:H86"/>
    <mergeCell ref="G98:H98"/>
    <mergeCell ref="G101:H101"/>
    <mergeCell ref="G103:G104"/>
    <mergeCell ref="H103:H104"/>
    <mergeCell ref="C104:F104"/>
    <mergeCell ref="G105:H105"/>
    <mergeCell ref="F86:F103"/>
    <mergeCell ref="C105:C109"/>
    <mergeCell ref="D105:D109"/>
    <mergeCell ref="E105:E109"/>
    <mergeCell ref="F105:F109"/>
    <mergeCell ref="C111:C117"/>
    <mergeCell ref="D111:D117"/>
    <mergeCell ref="E111:E117"/>
    <mergeCell ref="F111:F117"/>
    <mergeCell ref="C110:F110"/>
    <mergeCell ref="C199:F199"/>
    <mergeCell ref="C187:C198"/>
    <mergeCell ref="D187:D198"/>
    <mergeCell ref="E187:E198"/>
    <mergeCell ref="F187:F198"/>
    <mergeCell ref="G152:H152"/>
    <mergeCell ref="C160:C166"/>
    <mergeCell ref="D160:D166"/>
    <mergeCell ref="C167:F167"/>
    <mergeCell ref="C145:C158"/>
    <mergeCell ref="G92:H92"/>
    <mergeCell ref="G62:H62"/>
    <mergeCell ref="G194:H194"/>
    <mergeCell ref="G196:H196"/>
    <mergeCell ref="G191:H191"/>
    <mergeCell ref="G198:G199"/>
    <mergeCell ref="H198:H199"/>
    <mergeCell ref="G107:H107"/>
    <mergeCell ref="G109:G110"/>
    <mergeCell ref="H109:H110"/>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F0863-A5C0-461F-BE3B-95C131B7C728}">
  <dimension ref="A1:N326"/>
  <sheetViews>
    <sheetView zoomScale="80" zoomScaleNormal="80" workbookViewId="0">
      <pane ySplit="1" topLeftCell="A2" activePane="bottomLeft" state="frozen"/>
      <selection pane="bottomLeft" activeCell="G10" sqref="G10:G11"/>
    </sheetView>
  </sheetViews>
  <sheetFormatPr defaultColWidth="9.109375" defaultRowHeight="15" x14ac:dyDescent="0.3"/>
  <cols>
    <col min="1" max="1" width="12" style="3" customWidth="1"/>
    <col min="2" max="2" width="19.77734375" style="4" customWidth="1"/>
    <col min="3" max="3" width="23" style="3" customWidth="1"/>
    <col min="4" max="4" width="28.6640625" style="3" customWidth="1"/>
    <col min="5" max="5" width="24.5546875" style="3" customWidth="1"/>
    <col min="6" max="6" width="28" style="3" customWidth="1"/>
    <col min="7" max="7" width="25.5546875" style="3" customWidth="1"/>
    <col min="8" max="8" width="24.33203125" style="3" customWidth="1"/>
    <col min="9" max="9" width="18.33203125" style="3" customWidth="1"/>
    <col min="10" max="10" width="9.88671875" style="3" customWidth="1"/>
    <col min="11" max="11" width="11.88671875" style="3" customWidth="1"/>
    <col min="12" max="12" width="19.109375" style="3" customWidth="1"/>
    <col min="13" max="13" width="31.33203125" style="3" customWidth="1"/>
    <col min="14" max="14" width="16.44140625" style="3" customWidth="1"/>
    <col min="15" max="16384" width="9.109375" style="3"/>
  </cols>
  <sheetData>
    <row r="1" spans="1:14" s="4" customFormat="1" ht="54" customHeight="1" thickBot="1" x14ac:dyDescent="0.35">
      <c r="A1" s="5" t="s">
        <v>0</v>
      </c>
      <c r="B1" s="6" t="s">
        <v>1</v>
      </c>
      <c r="C1" s="7" t="s">
        <v>2</v>
      </c>
      <c r="D1" s="8" t="s">
        <v>3</v>
      </c>
      <c r="E1" s="8" t="s">
        <v>4</v>
      </c>
      <c r="F1" s="8" t="s">
        <v>5</v>
      </c>
      <c r="G1" s="9" t="s">
        <v>6</v>
      </c>
      <c r="H1" s="10" t="s">
        <v>7</v>
      </c>
      <c r="I1" s="3"/>
      <c r="J1" s="3"/>
      <c r="K1" s="3"/>
      <c r="L1" s="3"/>
      <c r="M1" s="3"/>
      <c r="N1" s="3"/>
    </row>
    <row r="2" spans="1:14" ht="15.75" customHeight="1" x14ac:dyDescent="0.3">
      <c r="A2" s="38">
        <v>1</v>
      </c>
      <c r="B2" s="20" t="s">
        <v>827</v>
      </c>
      <c r="C2" s="31" t="s">
        <v>857</v>
      </c>
      <c r="D2" s="31" t="s">
        <v>856</v>
      </c>
      <c r="E2" s="31" t="s">
        <v>855</v>
      </c>
      <c r="F2" s="31" t="s">
        <v>854</v>
      </c>
      <c r="G2" s="23" t="s">
        <v>636</v>
      </c>
      <c r="H2" s="24"/>
    </row>
    <row r="3" spans="1:14" ht="30.75" customHeight="1" x14ac:dyDescent="0.3">
      <c r="A3" s="39"/>
      <c r="B3" s="21"/>
      <c r="C3" s="32"/>
      <c r="D3" s="32"/>
      <c r="E3" s="32"/>
      <c r="F3" s="32"/>
      <c r="G3" s="11" t="s">
        <v>479</v>
      </c>
      <c r="H3" s="12">
        <v>14</v>
      </c>
    </row>
    <row r="4" spans="1:14" ht="50.25" customHeight="1" x14ac:dyDescent="0.3">
      <c r="A4" s="39"/>
      <c r="B4" s="21"/>
      <c r="C4" s="32"/>
      <c r="D4" s="32"/>
      <c r="E4" s="32"/>
      <c r="F4" s="32"/>
      <c r="G4" s="11" t="s">
        <v>853</v>
      </c>
      <c r="H4" s="12">
        <v>6</v>
      </c>
    </row>
    <row r="5" spans="1:14" ht="30" customHeight="1" thickBot="1" x14ac:dyDescent="0.35">
      <c r="A5" s="39"/>
      <c r="B5" s="21"/>
      <c r="C5" s="32"/>
      <c r="D5" s="32"/>
      <c r="E5" s="32"/>
      <c r="F5" s="32"/>
      <c r="G5" s="18" t="s">
        <v>852</v>
      </c>
      <c r="H5" s="19">
        <v>1</v>
      </c>
    </row>
    <row r="6" spans="1:14" ht="15" customHeight="1" x14ac:dyDescent="0.3">
      <c r="A6" s="39"/>
      <c r="B6" s="21"/>
      <c r="C6" s="32"/>
      <c r="D6" s="32"/>
      <c r="E6" s="32"/>
      <c r="F6" s="32"/>
      <c r="G6" s="23" t="s">
        <v>658</v>
      </c>
      <c r="H6" s="24"/>
    </row>
    <row r="7" spans="1:14" ht="45" customHeight="1" thickBot="1" x14ac:dyDescent="0.35">
      <c r="A7" s="39"/>
      <c r="B7" s="21"/>
      <c r="C7" s="32"/>
      <c r="D7" s="32"/>
      <c r="E7" s="32"/>
      <c r="F7" s="32"/>
      <c r="G7" s="11" t="s">
        <v>657</v>
      </c>
      <c r="H7" s="12">
        <v>3</v>
      </c>
    </row>
    <row r="8" spans="1:14" ht="15" customHeight="1" x14ac:dyDescent="0.3">
      <c r="A8" s="39"/>
      <c r="B8" s="21"/>
      <c r="C8" s="32"/>
      <c r="D8" s="32"/>
      <c r="E8" s="32"/>
      <c r="F8" s="32"/>
      <c r="G8" s="23" t="s">
        <v>626</v>
      </c>
      <c r="H8" s="24"/>
    </row>
    <row r="9" spans="1:14" ht="34.5" customHeight="1" x14ac:dyDescent="0.3">
      <c r="A9" s="39"/>
      <c r="B9" s="21"/>
      <c r="C9" s="32"/>
      <c r="D9" s="32"/>
      <c r="E9" s="32"/>
      <c r="F9" s="32"/>
      <c r="G9" s="11" t="s">
        <v>624</v>
      </c>
      <c r="H9" s="12">
        <v>3</v>
      </c>
    </row>
    <row r="10" spans="1:14" ht="15.6" thickBot="1" x14ac:dyDescent="0.35">
      <c r="A10" s="39"/>
      <c r="B10" s="21"/>
      <c r="C10" s="33"/>
      <c r="D10" s="33"/>
      <c r="E10" s="33"/>
      <c r="F10" s="33"/>
      <c r="G10" s="25" t="s">
        <v>8</v>
      </c>
      <c r="H10" s="27">
        <f>H9+H7+H5+H4+H3</f>
        <v>27</v>
      </c>
    </row>
    <row r="11" spans="1:14" ht="120.75" customHeight="1" thickBot="1" x14ac:dyDescent="0.35">
      <c r="A11" s="40"/>
      <c r="B11" s="22"/>
      <c r="C11" s="61" t="s">
        <v>851</v>
      </c>
      <c r="D11" s="61"/>
      <c r="E11" s="61"/>
      <c r="F11" s="60"/>
      <c r="G11" s="26"/>
      <c r="H11" s="28"/>
    </row>
    <row r="12" spans="1:14" ht="16.5" customHeight="1" x14ac:dyDescent="0.3">
      <c r="A12" s="38">
        <v>2</v>
      </c>
      <c r="B12" s="20" t="s">
        <v>640</v>
      </c>
      <c r="C12" s="31" t="s">
        <v>850</v>
      </c>
      <c r="D12" s="31" t="s">
        <v>849</v>
      </c>
      <c r="E12" s="31" t="s">
        <v>848</v>
      </c>
      <c r="F12" s="31" t="s">
        <v>847</v>
      </c>
      <c r="G12" s="23" t="s">
        <v>636</v>
      </c>
      <c r="H12" s="24"/>
    </row>
    <row r="13" spans="1:14" ht="30" x14ac:dyDescent="0.3">
      <c r="A13" s="39"/>
      <c r="B13" s="21"/>
      <c r="C13" s="32"/>
      <c r="D13" s="32"/>
      <c r="E13" s="32"/>
      <c r="F13" s="32"/>
      <c r="G13" s="11" t="s">
        <v>816</v>
      </c>
      <c r="H13" s="12">
        <v>7</v>
      </c>
    </row>
    <row r="14" spans="1:14" ht="30.6" thickBot="1" x14ac:dyDescent="0.35">
      <c r="A14" s="39"/>
      <c r="B14" s="21"/>
      <c r="C14" s="32"/>
      <c r="D14" s="32"/>
      <c r="E14" s="32"/>
      <c r="F14" s="32"/>
      <c r="G14" s="11" t="s">
        <v>753</v>
      </c>
      <c r="H14" s="12">
        <v>4</v>
      </c>
    </row>
    <row r="15" spans="1:14" ht="16.5" customHeight="1" x14ac:dyDescent="0.3">
      <c r="A15" s="39"/>
      <c r="B15" s="21"/>
      <c r="C15" s="32"/>
      <c r="D15" s="32"/>
      <c r="E15" s="32"/>
      <c r="F15" s="32"/>
      <c r="G15" s="23" t="s">
        <v>846</v>
      </c>
      <c r="H15" s="24"/>
    </row>
    <row r="16" spans="1:14" ht="34.5" customHeight="1" x14ac:dyDescent="0.3">
      <c r="A16" s="39"/>
      <c r="B16" s="21"/>
      <c r="C16" s="32"/>
      <c r="D16" s="32"/>
      <c r="E16" s="32"/>
      <c r="F16" s="32"/>
      <c r="G16" s="11" t="s">
        <v>845</v>
      </c>
      <c r="H16" s="12">
        <v>1</v>
      </c>
    </row>
    <row r="17" spans="1:8" ht="30" x14ac:dyDescent="0.3">
      <c r="A17" s="39"/>
      <c r="B17" s="21"/>
      <c r="C17" s="32"/>
      <c r="D17" s="32"/>
      <c r="E17" s="32"/>
      <c r="F17" s="32"/>
      <c r="G17" s="11" t="s">
        <v>844</v>
      </c>
      <c r="H17" s="12">
        <v>1</v>
      </c>
    </row>
    <row r="18" spans="1:8" ht="30" x14ac:dyDescent="0.3">
      <c r="A18" s="39"/>
      <c r="B18" s="21"/>
      <c r="C18" s="32"/>
      <c r="D18" s="32"/>
      <c r="E18" s="32"/>
      <c r="F18" s="32"/>
      <c r="G18" s="11" t="s">
        <v>843</v>
      </c>
      <c r="H18" s="12">
        <v>3</v>
      </c>
    </row>
    <row r="19" spans="1:8" ht="30" x14ac:dyDescent="0.3">
      <c r="A19" s="39"/>
      <c r="B19" s="21"/>
      <c r="C19" s="32"/>
      <c r="D19" s="32"/>
      <c r="E19" s="32"/>
      <c r="F19" s="32"/>
      <c r="G19" s="11" t="s">
        <v>842</v>
      </c>
      <c r="H19" s="12">
        <v>5</v>
      </c>
    </row>
    <row r="20" spans="1:8" ht="60" x14ac:dyDescent="0.3">
      <c r="A20" s="39"/>
      <c r="B20" s="21"/>
      <c r="C20" s="32"/>
      <c r="D20" s="32"/>
      <c r="E20" s="32"/>
      <c r="F20" s="32"/>
      <c r="G20" s="11" t="s">
        <v>841</v>
      </c>
      <c r="H20" s="12">
        <v>1</v>
      </c>
    </row>
    <row r="21" spans="1:8" ht="30" x14ac:dyDescent="0.3">
      <c r="A21" s="39"/>
      <c r="B21" s="21"/>
      <c r="C21" s="32"/>
      <c r="D21" s="32"/>
      <c r="E21" s="32"/>
      <c r="F21" s="32"/>
      <c r="G21" s="11" t="s">
        <v>840</v>
      </c>
      <c r="H21" s="12">
        <v>1</v>
      </c>
    </row>
    <row r="22" spans="1:8" ht="30" x14ac:dyDescent="0.3">
      <c r="A22" s="39"/>
      <c r="B22" s="21"/>
      <c r="C22" s="32"/>
      <c r="D22" s="32"/>
      <c r="E22" s="32"/>
      <c r="F22" s="32"/>
      <c r="G22" s="11" t="s">
        <v>839</v>
      </c>
      <c r="H22" s="12">
        <v>1</v>
      </c>
    </row>
    <row r="23" spans="1:8" ht="75" x14ac:dyDescent="0.3">
      <c r="A23" s="39"/>
      <c r="B23" s="21"/>
      <c r="C23" s="32"/>
      <c r="D23" s="32"/>
      <c r="E23" s="32"/>
      <c r="F23" s="32"/>
      <c r="G23" s="11" t="s">
        <v>838</v>
      </c>
      <c r="H23" s="12">
        <v>18</v>
      </c>
    </row>
    <row r="24" spans="1:8" ht="30" x14ac:dyDescent="0.3">
      <c r="A24" s="39"/>
      <c r="B24" s="21"/>
      <c r="C24" s="32"/>
      <c r="D24" s="32"/>
      <c r="E24" s="32"/>
      <c r="F24" s="32"/>
      <c r="G24" s="11" t="s">
        <v>837</v>
      </c>
      <c r="H24" s="12">
        <v>2</v>
      </c>
    </row>
    <row r="25" spans="1:8" ht="30.6" thickBot="1" x14ac:dyDescent="0.35">
      <c r="A25" s="39"/>
      <c r="B25" s="21"/>
      <c r="C25" s="32"/>
      <c r="D25" s="32"/>
      <c r="E25" s="32"/>
      <c r="F25" s="32"/>
      <c r="G25" s="11" t="s">
        <v>836</v>
      </c>
      <c r="H25" s="12">
        <v>3</v>
      </c>
    </row>
    <row r="26" spans="1:8" x14ac:dyDescent="0.3">
      <c r="A26" s="39"/>
      <c r="B26" s="21"/>
      <c r="C26" s="32"/>
      <c r="D26" s="32"/>
      <c r="E26" s="32"/>
      <c r="F26" s="32"/>
      <c r="G26" s="23" t="s">
        <v>658</v>
      </c>
      <c r="H26" s="24"/>
    </row>
    <row r="27" spans="1:8" ht="30.6" thickBot="1" x14ac:dyDescent="0.35">
      <c r="A27" s="39"/>
      <c r="B27" s="21"/>
      <c r="C27" s="32"/>
      <c r="D27" s="32"/>
      <c r="E27" s="32"/>
      <c r="F27" s="32"/>
      <c r="G27" s="11" t="s">
        <v>657</v>
      </c>
      <c r="H27" s="12">
        <v>2</v>
      </c>
    </row>
    <row r="28" spans="1:8" x14ac:dyDescent="0.3">
      <c r="A28" s="39"/>
      <c r="B28" s="21"/>
      <c r="C28" s="32"/>
      <c r="D28" s="32"/>
      <c r="E28" s="32"/>
      <c r="F28" s="32"/>
      <c r="G28" s="23" t="s">
        <v>626</v>
      </c>
      <c r="H28" s="24"/>
    </row>
    <row r="29" spans="1:8" ht="30.6" thickBot="1" x14ac:dyDescent="0.35">
      <c r="A29" s="39"/>
      <c r="B29" s="21"/>
      <c r="C29" s="32"/>
      <c r="D29" s="32"/>
      <c r="E29" s="32"/>
      <c r="F29" s="32"/>
      <c r="G29" s="11" t="s">
        <v>624</v>
      </c>
      <c r="H29" s="12">
        <v>1</v>
      </c>
    </row>
    <row r="30" spans="1:8" x14ac:dyDescent="0.3">
      <c r="A30" s="39"/>
      <c r="B30" s="21"/>
      <c r="C30" s="32"/>
      <c r="D30" s="32"/>
      <c r="E30" s="32"/>
      <c r="F30" s="32"/>
      <c r="G30" s="23" t="s">
        <v>623</v>
      </c>
      <c r="H30" s="24"/>
    </row>
    <row r="31" spans="1:8" ht="15.6" thickBot="1" x14ac:dyDescent="0.35">
      <c r="A31" s="39"/>
      <c r="B31" s="21"/>
      <c r="C31" s="32"/>
      <c r="D31" s="32"/>
      <c r="E31" s="32"/>
      <c r="F31" s="32"/>
      <c r="G31" s="11" t="s">
        <v>701</v>
      </c>
      <c r="H31" s="12">
        <v>3</v>
      </c>
    </row>
    <row r="32" spans="1:8" x14ac:dyDescent="0.3">
      <c r="A32" s="39"/>
      <c r="B32" s="21"/>
      <c r="C32" s="32"/>
      <c r="D32" s="32"/>
      <c r="E32" s="32"/>
      <c r="F32" s="32"/>
      <c r="G32" s="23" t="s">
        <v>618</v>
      </c>
      <c r="H32" s="24"/>
    </row>
    <row r="33" spans="1:9" x14ac:dyDescent="0.3">
      <c r="A33" s="39"/>
      <c r="B33" s="21"/>
      <c r="C33" s="32"/>
      <c r="D33" s="32"/>
      <c r="E33" s="32"/>
      <c r="F33" s="32"/>
      <c r="G33" s="11" t="s">
        <v>665</v>
      </c>
      <c r="H33" s="12">
        <v>7</v>
      </c>
    </row>
    <row r="34" spans="1:9" x14ac:dyDescent="0.3">
      <c r="A34" s="39"/>
      <c r="B34" s="21"/>
      <c r="C34" s="32"/>
      <c r="D34" s="32"/>
      <c r="E34" s="32"/>
      <c r="F34" s="32"/>
      <c r="G34" s="11" t="s">
        <v>617</v>
      </c>
      <c r="H34" s="12">
        <v>7</v>
      </c>
    </row>
    <row r="35" spans="1:9" x14ac:dyDescent="0.3">
      <c r="A35" s="39"/>
      <c r="B35" s="21"/>
      <c r="C35" s="32"/>
      <c r="D35" s="32"/>
      <c r="E35" s="32"/>
      <c r="F35" s="32"/>
      <c r="G35" s="11" t="s">
        <v>616</v>
      </c>
      <c r="H35" s="12">
        <v>7</v>
      </c>
    </row>
    <row r="36" spans="1:9" ht="15.6" thickBot="1" x14ac:dyDescent="0.35">
      <c r="A36" s="39"/>
      <c r="B36" s="21"/>
      <c r="C36" s="33"/>
      <c r="D36" s="33"/>
      <c r="E36" s="33"/>
      <c r="F36" s="33"/>
      <c r="G36" s="25" t="s">
        <v>8</v>
      </c>
      <c r="H36" s="27">
        <f>SUM(H33:H35,H31,H29,H27,H16:H25,H13:H14)</f>
        <v>74</v>
      </c>
    </row>
    <row r="37" spans="1:9" ht="141" customHeight="1" thickBot="1" x14ac:dyDescent="0.35">
      <c r="A37" s="40"/>
      <c r="B37" s="22"/>
      <c r="C37" s="61" t="s">
        <v>835</v>
      </c>
      <c r="D37" s="61"/>
      <c r="E37" s="61"/>
      <c r="F37" s="60"/>
      <c r="G37" s="26"/>
      <c r="H37" s="28"/>
    </row>
    <row r="38" spans="1:9" ht="16.5" customHeight="1" x14ac:dyDescent="0.3">
      <c r="A38" s="38">
        <v>3</v>
      </c>
      <c r="B38" s="20" t="s">
        <v>827</v>
      </c>
      <c r="C38" s="31" t="s">
        <v>834</v>
      </c>
      <c r="D38" s="31" t="s">
        <v>833</v>
      </c>
      <c r="E38" s="31" t="s">
        <v>824</v>
      </c>
      <c r="F38" s="31" t="s">
        <v>832</v>
      </c>
      <c r="G38" s="23" t="s">
        <v>658</v>
      </c>
      <c r="H38" s="24"/>
    </row>
    <row r="39" spans="1:9" ht="30.6" thickBot="1" x14ac:dyDescent="0.35">
      <c r="A39" s="39"/>
      <c r="B39" s="21"/>
      <c r="C39" s="32"/>
      <c r="D39" s="32"/>
      <c r="E39" s="32"/>
      <c r="F39" s="32"/>
      <c r="G39" s="11" t="s">
        <v>657</v>
      </c>
      <c r="H39" s="12">
        <v>2</v>
      </c>
    </row>
    <row r="40" spans="1:9" x14ac:dyDescent="0.3">
      <c r="A40" s="39"/>
      <c r="B40" s="21"/>
      <c r="C40" s="32"/>
      <c r="D40" s="32"/>
      <c r="E40" s="32"/>
      <c r="F40" s="32"/>
      <c r="G40" s="23" t="s">
        <v>626</v>
      </c>
      <c r="H40" s="24"/>
    </row>
    <row r="41" spans="1:9" ht="30.6" thickBot="1" x14ac:dyDescent="0.35">
      <c r="A41" s="39"/>
      <c r="B41" s="21"/>
      <c r="C41" s="32"/>
      <c r="D41" s="32"/>
      <c r="E41" s="32"/>
      <c r="F41" s="32"/>
      <c r="G41" s="11" t="s">
        <v>624</v>
      </c>
      <c r="H41" s="12">
        <v>1</v>
      </c>
    </row>
    <row r="42" spans="1:9" x14ac:dyDescent="0.3">
      <c r="A42" s="39"/>
      <c r="B42" s="21"/>
      <c r="C42" s="32"/>
      <c r="D42" s="32"/>
      <c r="E42" s="32"/>
      <c r="F42" s="32"/>
      <c r="G42" s="23" t="s">
        <v>618</v>
      </c>
      <c r="H42" s="24"/>
    </row>
    <row r="43" spans="1:9" ht="15.6" thickBot="1" x14ac:dyDescent="0.35">
      <c r="A43" s="39"/>
      <c r="B43" s="21"/>
      <c r="C43" s="32"/>
      <c r="D43" s="32"/>
      <c r="E43" s="32"/>
      <c r="F43" s="32"/>
      <c r="G43" s="11" t="s">
        <v>665</v>
      </c>
      <c r="H43" s="12">
        <v>21</v>
      </c>
    </row>
    <row r="44" spans="1:9" x14ac:dyDescent="0.3">
      <c r="A44" s="39"/>
      <c r="B44" s="21"/>
      <c r="C44" s="32"/>
      <c r="D44" s="32"/>
      <c r="E44" s="32"/>
      <c r="F44" s="32"/>
      <c r="G44" s="23" t="s">
        <v>636</v>
      </c>
      <c r="H44" s="24"/>
    </row>
    <row r="45" spans="1:9" x14ac:dyDescent="0.3">
      <c r="A45" s="39"/>
      <c r="B45" s="21"/>
      <c r="C45" s="32"/>
      <c r="D45" s="32"/>
      <c r="E45" s="32"/>
      <c r="F45" s="32"/>
      <c r="G45" s="18" t="s">
        <v>831</v>
      </c>
      <c r="H45" s="19">
        <v>5</v>
      </c>
      <c r="I45" s="97"/>
    </row>
    <row r="46" spans="1:9" ht="60" x14ac:dyDescent="0.3">
      <c r="A46" s="39"/>
      <c r="B46" s="21"/>
      <c r="C46" s="32"/>
      <c r="D46" s="32"/>
      <c r="E46" s="32"/>
      <c r="F46" s="32"/>
      <c r="G46" s="18" t="s">
        <v>830</v>
      </c>
      <c r="H46" s="19">
        <v>1</v>
      </c>
      <c r="I46" s="97"/>
    </row>
    <row r="47" spans="1:9" ht="30" x14ac:dyDescent="0.3">
      <c r="A47" s="39"/>
      <c r="B47" s="21"/>
      <c r="C47" s="32"/>
      <c r="D47" s="32"/>
      <c r="E47" s="32"/>
      <c r="F47" s="32"/>
      <c r="G47" s="18" t="s">
        <v>829</v>
      </c>
      <c r="H47" s="19">
        <v>3</v>
      </c>
      <c r="I47" s="97"/>
    </row>
    <row r="48" spans="1:9" ht="15.6" thickBot="1" x14ac:dyDescent="0.35">
      <c r="A48" s="39"/>
      <c r="B48" s="21"/>
      <c r="C48" s="33"/>
      <c r="D48" s="33"/>
      <c r="E48" s="33"/>
      <c r="F48" s="33"/>
      <c r="G48" s="25" t="s">
        <v>8</v>
      </c>
      <c r="H48" s="27">
        <f>SUM(H45:H47,H43,H41,H39)</f>
        <v>33</v>
      </c>
    </row>
    <row r="49" spans="1:9" ht="108" customHeight="1" thickBot="1" x14ac:dyDescent="0.35">
      <c r="A49" s="40"/>
      <c r="B49" s="22"/>
      <c r="C49" s="61" t="s">
        <v>828</v>
      </c>
      <c r="D49" s="61"/>
      <c r="E49" s="61"/>
      <c r="F49" s="60"/>
      <c r="G49" s="26"/>
      <c r="H49" s="28"/>
    </row>
    <row r="50" spans="1:9" ht="16.5" customHeight="1" x14ac:dyDescent="0.3">
      <c r="A50" s="38">
        <v>4</v>
      </c>
      <c r="B50" s="20" t="s">
        <v>827</v>
      </c>
      <c r="C50" s="31" t="s">
        <v>826</v>
      </c>
      <c r="D50" s="31" t="s">
        <v>825</v>
      </c>
      <c r="E50" s="31" t="s">
        <v>824</v>
      </c>
      <c r="F50" s="31" t="s">
        <v>823</v>
      </c>
      <c r="G50" s="23" t="s">
        <v>658</v>
      </c>
      <c r="H50" s="24"/>
    </row>
    <row r="51" spans="1:9" ht="50.25" customHeight="1" thickBot="1" x14ac:dyDescent="0.35">
      <c r="A51" s="39"/>
      <c r="B51" s="21"/>
      <c r="C51" s="32"/>
      <c r="D51" s="32"/>
      <c r="E51" s="32"/>
      <c r="F51" s="32"/>
      <c r="G51" s="18" t="s">
        <v>822</v>
      </c>
      <c r="H51" s="19">
        <v>2</v>
      </c>
      <c r="I51" s="97"/>
    </row>
    <row r="52" spans="1:9" x14ac:dyDescent="0.3">
      <c r="A52" s="39"/>
      <c r="B52" s="21"/>
      <c r="C52" s="32"/>
      <c r="D52" s="32"/>
      <c r="E52" s="32"/>
      <c r="F52" s="32"/>
      <c r="G52" s="23" t="s">
        <v>636</v>
      </c>
      <c r="H52" s="24"/>
      <c r="I52" s="96"/>
    </row>
    <row r="53" spans="1:9" ht="30" x14ac:dyDescent="0.3">
      <c r="A53" s="39"/>
      <c r="B53" s="21"/>
      <c r="C53" s="32"/>
      <c r="D53" s="32"/>
      <c r="E53" s="32"/>
      <c r="F53" s="32"/>
      <c r="G53" s="11" t="s">
        <v>479</v>
      </c>
      <c r="H53" s="19">
        <v>2</v>
      </c>
    </row>
    <row r="54" spans="1:9" ht="15.6" thickBot="1" x14ac:dyDescent="0.35">
      <c r="A54" s="39"/>
      <c r="B54" s="21"/>
      <c r="C54" s="33"/>
      <c r="D54" s="33"/>
      <c r="E54" s="33"/>
      <c r="F54" s="33"/>
      <c r="G54" s="25" t="s">
        <v>8</v>
      </c>
      <c r="H54" s="27">
        <f>SUM(H51:H51,H53:H53,)</f>
        <v>4</v>
      </c>
    </row>
    <row r="55" spans="1:9" ht="79.5" customHeight="1" thickBot="1" x14ac:dyDescent="0.35">
      <c r="A55" s="40"/>
      <c r="B55" s="22"/>
      <c r="C55" s="61" t="s">
        <v>821</v>
      </c>
      <c r="D55" s="61"/>
      <c r="E55" s="61"/>
      <c r="F55" s="60"/>
      <c r="G55" s="26"/>
      <c r="H55" s="28"/>
    </row>
    <row r="56" spans="1:9" ht="16.5" customHeight="1" x14ac:dyDescent="0.3">
      <c r="A56" s="38">
        <v>5</v>
      </c>
      <c r="B56" s="20" t="s">
        <v>640</v>
      </c>
      <c r="C56" s="31" t="s">
        <v>820</v>
      </c>
      <c r="D56" s="31" t="s">
        <v>819</v>
      </c>
      <c r="E56" s="31" t="s">
        <v>818</v>
      </c>
      <c r="F56" s="31" t="s">
        <v>817</v>
      </c>
      <c r="G56" s="23" t="s">
        <v>636</v>
      </c>
      <c r="H56" s="24"/>
    </row>
    <row r="57" spans="1:9" ht="30" x14ac:dyDescent="0.3">
      <c r="A57" s="39"/>
      <c r="B57" s="21"/>
      <c r="C57" s="32"/>
      <c r="D57" s="32"/>
      <c r="E57" s="32"/>
      <c r="F57" s="32"/>
      <c r="G57" s="11" t="s">
        <v>816</v>
      </c>
      <c r="H57" s="12">
        <v>8</v>
      </c>
    </row>
    <row r="58" spans="1:9" ht="30" x14ac:dyDescent="0.3">
      <c r="A58" s="39"/>
      <c r="B58" s="21"/>
      <c r="C58" s="32"/>
      <c r="D58" s="32"/>
      <c r="E58" s="32"/>
      <c r="F58" s="32"/>
      <c r="G58" s="11" t="s">
        <v>635</v>
      </c>
      <c r="H58" s="12">
        <v>6</v>
      </c>
    </row>
    <row r="59" spans="1:9" ht="30.6" thickBot="1" x14ac:dyDescent="0.35">
      <c r="A59" s="39"/>
      <c r="B59" s="21"/>
      <c r="C59" s="32"/>
      <c r="D59" s="32"/>
      <c r="E59" s="32"/>
      <c r="F59" s="32"/>
      <c r="G59" s="11" t="s">
        <v>753</v>
      </c>
      <c r="H59" s="12">
        <v>4</v>
      </c>
    </row>
    <row r="60" spans="1:9" x14ac:dyDescent="0.3">
      <c r="A60" s="39"/>
      <c r="B60" s="21"/>
      <c r="C60" s="32"/>
      <c r="D60" s="32"/>
      <c r="E60" s="32"/>
      <c r="F60" s="32"/>
      <c r="G60" s="23" t="s">
        <v>658</v>
      </c>
      <c r="H60" s="24"/>
    </row>
    <row r="61" spans="1:9" ht="30.6" thickBot="1" x14ac:dyDescent="0.35">
      <c r="A61" s="39"/>
      <c r="B61" s="21"/>
      <c r="C61" s="32"/>
      <c r="D61" s="32"/>
      <c r="E61" s="32"/>
      <c r="F61" s="32"/>
      <c r="G61" s="11" t="s">
        <v>657</v>
      </c>
      <c r="H61" s="12">
        <v>7</v>
      </c>
    </row>
    <row r="62" spans="1:9" x14ac:dyDescent="0.3">
      <c r="A62" s="39"/>
      <c r="B62" s="21"/>
      <c r="C62" s="32"/>
      <c r="D62" s="32"/>
      <c r="E62" s="32"/>
      <c r="F62" s="32"/>
      <c r="G62" s="23" t="s">
        <v>626</v>
      </c>
      <c r="H62" s="24"/>
    </row>
    <row r="63" spans="1:9" ht="30.6" thickBot="1" x14ac:dyDescent="0.35">
      <c r="A63" s="39"/>
      <c r="B63" s="21"/>
      <c r="C63" s="32"/>
      <c r="D63" s="32"/>
      <c r="E63" s="32"/>
      <c r="F63" s="32"/>
      <c r="G63" s="11" t="s">
        <v>624</v>
      </c>
      <c r="H63" s="12">
        <v>7</v>
      </c>
    </row>
    <row r="64" spans="1:9" ht="15.75" customHeight="1" x14ac:dyDescent="0.3">
      <c r="A64" s="39"/>
      <c r="B64" s="21"/>
      <c r="C64" s="32"/>
      <c r="D64" s="32"/>
      <c r="E64" s="32"/>
      <c r="F64" s="32"/>
      <c r="G64" s="23" t="s">
        <v>623</v>
      </c>
      <c r="H64" s="24"/>
    </row>
    <row r="65" spans="1:8" x14ac:dyDescent="0.3">
      <c r="A65" s="39"/>
      <c r="B65" s="21"/>
      <c r="C65" s="32"/>
      <c r="D65" s="32"/>
      <c r="E65" s="32"/>
      <c r="F65" s="32"/>
      <c r="G65" s="11" t="s">
        <v>701</v>
      </c>
      <c r="H65" s="12">
        <v>2</v>
      </c>
    </row>
    <row r="66" spans="1:8" ht="15.6" thickBot="1" x14ac:dyDescent="0.35">
      <c r="A66" s="39"/>
      <c r="B66" s="21"/>
      <c r="C66" s="33"/>
      <c r="D66" s="33"/>
      <c r="E66" s="33"/>
      <c r="F66" s="33"/>
      <c r="G66" s="25" t="s">
        <v>8</v>
      </c>
      <c r="H66" s="27">
        <f>SUM(H65,H63,H61,H57:H59)</f>
        <v>34</v>
      </c>
    </row>
    <row r="67" spans="1:8" ht="115.5" customHeight="1" thickBot="1" x14ac:dyDescent="0.35">
      <c r="A67" s="40"/>
      <c r="B67" s="22"/>
      <c r="C67" s="61" t="s">
        <v>815</v>
      </c>
      <c r="D67" s="61"/>
      <c r="E67" s="61"/>
      <c r="F67" s="60"/>
      <c r="G67" s="26"/>
      <c r="H67" s="28"/>
    </row>
    <row r="68" spans="1:8" ht="16.5" customHeight="1" x14ac:dyDescent="0.3">
      <c r="A68" s="38">
        <v>6</v>
      </c>
      <c r="B68" s="20" t="s">
        <v>614</v>
      </c>
      <c r="C68" s="31" t="s">
        <v>814</v>
      </c>
      <c r="D68" s="31" t="s">
        <v>813</v>
      </c>
      <c r="E68" s="31" t="s">
        <v>812</v>
      </c>
      <c r="F68" s="31" t="s">
        <v>811</v>
      </c>
      <c r="G68" s="23" t="s">
        <v>655</v>
      </c>
      <c r="H68" s="24"/>
    </row>
    <row r="69" spans="1:8" x14ac:dyDescent="0.3">
      <c r="A69" s="39"/>
      <c r="B69" s="21"/>
      <c r="C69" s="32"/>
      <c r="D69" s="32"/>
      <c r="E69" s="32"/>
      <c r="F69" s="32"/>
      <c r="G69" s="11" t="s">
        <v>810</v>
      </c>
      <c r="H69" s="12">
        <v>2</v>
      </c>
    </row>
    <row r="70" spans="1:8" ht="30" x14ac:dyDescent="0.3">
      <c r="A70" s="39"/>
      <c r="B70" s="21"/>
      <c r="C70" s="32"/>
      <c r="D70" s="32"/>
      <c r="E70" s="32"/>
      <c r="F70" s="32"/>
      <c r="G70" s="11" t="s">
        <v>809</v>
      </c>
      <c r="H70" s="12">
        <v>2</v>
      </c>
    </row>
    <row r="71" spans="1:8" ht="30" x14ac:dyDescent="0.3">
      <c r="A71" s="39"/>
      <c r="B71" s="21"/>
      <c r="C71" s="32"/>
      <c r="D71" s="32"/>
      <c r="E71" s="32"/>
      <c r="F71" s="32"/>
      <c r="G71" s="11" t="s">
        <v>774</v>
      </c>
      <c r="H71" s="12">
        <v>2</v>
      </c>
    </row>
    <row r="72" spans="1:8" x14ac:dyDescent="0.3">
      <c r="A72" s="39"/>
      <c r="B72" s="21"/>
      <c r="C72" s="32"/>
      <c r="D72" s="32"/>
      <c r="E72" s="32"/>
      <c r="F72" s="32"/>
      <c r="G72" s="11" t="s">
        <v>764</v>
      </c>
      <c r="H72" s="12">
        <v>1</v>
      </c>
    </row>
    <row r="73" spans="1:8" ht="30" x14ac:dyDescent="0.3">
      <c r="A73" s="39"/>
      <c r="B73" s="21"/>
      <c r="C73" s="32"/>
      <c r="D73" s="32"/>
      <c r="E73" s="32"/>
      <c r="F73" s="32"/>
      <c r="G73" s="11" t="s">
        <v>808</v>
      </c>
      <c r="H73" s="12">
        <v>2</v>
      </c>
    </row>
    <row r="74" spans="1:8" ht="30" x14ac:dyDescent="0.3">
      <c r="A74" s="39"/>
      <c r="B74" s="21"/>
      <c r="C74" s="32"/>
      <c r="D74" s="32"/>
      <c r="E74" s="32"/>
      <c r="F74" s="32"/>
      <c r="G74" s="11" t="s">
        <v>654</v>
      </c>
      <c r="H74" s="12">
        <v>1</v>
      </c>
    </row>
    <row r="75" spans="1:8" ht="45.6" thickBot="1" x14ac:dyDescent="0.35">
      <c r="A75" s="39"/>
      <c r="B75" s="21"/>
      <c r="C75" s="32"/>
      <c r="D75" s="32"/>
      <c r="E75" s="32"/>
      <c r="F75" s="32"/>
      <c r="G75" s="11" t="s">
        <v>653</v>
      </c>
      <c r="H75" s="12">
        <v>2</v>
      </c>
    </row>
    <row r="76" spans="1:8" x14ac:dyDescent="0.3">
      <c r="A76" s="39"/>
      <c r="B76" s="21"/>
      <c r="C76" s="32"/>
      <c r="D76" s="32"/>
      <c r="E76" s="32"/>
      <c r="F76" s="32"/>
      <c r="G76" s="23" t="s">
        <v>611</v>
      </c>
      <c r="H76" s="24"/>
    </row>
    <row r="77" spans="1:8" x14ac:dyDescent="0.3">
      <c r="A77" s="39"/>
      <c r="B77" s="21"/>
      <c r="C77" s="32"/>
      <c r="D77" s="32"/>
      <c r="E77" s="32"/>
      <c r="F77" s="32"/>
      <c r="G77" s="11" t="s">
        <v>608</v>
      </c>
      <c r="H77" s="12">
        <v>8</v>
      </c>
    </row>
    <row r="78" spans="1:8" ht="30" x14ac:dyDescent="0.3">
      <c r="A78" s="39"/>
      <c r="B78" s="21"/>
      <c r="C78" s="32"/>
      <c r="D78" s="32"/>
      <c r="E78" s="32"/>
      <c r="F78" s="32"/>
      <c r="G78" s="11" t="s">
        <v>609</v>
      </c>
      <c r="H78" s="12">
        <v>3</v>
      </c>
    </row>
    <row r="79" spans="1:8" ht="58.5" customHeight="1" x14ac:dyDescent="0.3">
      <c r="A79" s="39"/>
      <c r="B79" s="21"/>
      <c r="C79" s="32"/>
      <c r="D79" s="32"/>
      <c r="E79" s="32"/>
      <c r="F79" s="32"/>
      <c r="G79" s="11" t="s">
        <v>807</v>
      </c>
      <c r="H79" s="12">
        <v>21</v>
      </c>
    </row>
    <row r="80" spans="1:8" x14ac:dyDescent="0.3">
      <c r="A80" s="39"/>
      <c r="B80" s="21"/>
      <c r="C80" s="32"/>
      <c r="D80" s="32"/>
      <c r="E80" s="32"/>
      <c r="F80" s="32"/>
      <c r="G80" s="95" t="s">
        <v>766</v>
      </c>
      <c r="H80" s="94"/>
    </row>
    <row r="81" spans="1:8" x14ac:dyDescent="0.3">
      <c r="A81" s="39"/>
      <c r="B81" s="21"/>
      <c r="C81" s="32"/>
      <c r="D81" s="32"/>
      <c r="E81" s="32"/>
      <c r="F81" s="32"/>
      <c r="G81" s="11" t="s">
        <v>796</v>
      </c>
      <c r="H81" s="12">
        <v>2</v>
      </c>
    </row>
    <row r="82" spans="1:8" x14ac:dyDescent="0.3">
      <c r="A82" s="39"/>
      <c r="B82" s="21"/>
      <c r="C82" s="32"/>
      <c r="D82" s="32"/>
      <c r="E82" s="32"/>
      <c r="F82" s="32"/>
      <c r="G82" s="11" t="s">
        <v>795</v>
      </c>
      <c r="H82" s="12">
        <v>2</v>
      </c>
    </row>
    <row r="83" spans="1:8" x14ac:dyDescent="0.3">
      <c r="A83" s="39"/>
      <c r="B83" s="21"/>
      <c r="C83" s="32"/>
      <c r="D83" s="32"/>
      <c r="E83" s="32"/>
      <c r="F83" s="32"/>
      <c r="G83" s="11" t="s">
        <v>794</v>
      </c>
      <c r="H83" s="12">
        <v>5</v>
      </c>
    </row>
    <row r="84" spans="1:8" x14ac:dyDescent="0.3">
      <c r="A84" s="39"/>
      <c r="B84" s="21"/>
      <c r="C84" s="32"/>
      <c r="D84" s="32"/>
      <c r="E84" s="32"/>
      <c r="F84" s="32"/>
      <c r="G84" s="11" t="s">
        <v>793</v>
      </c>
      <c r="H84" s="12">
        <v>2</v>
      </c>
    </row>
    <row r="85" spans="1:8" ht="15.6" thickBot="1" x14ac:dyDescent="0.35">
      <c r="A85" s="39"/>
      <c r="B85" s="21"/>
      <c r="C85" s="32"/>
      <c r="D85" s="32"/>
      <c r="E85" s="32"/>
      <c r="F85" s="32"/>
      <c r="G85" s="11" t="s">
        <v>765</v>
      </c>
      <c r="H85" s="12">
        <v>8</v>
      </c>
    </row>
    <row r="86" spans="1:8" x14ac:dyDescent="0.3">
      <c r="A86" s="39"/>
      <c r="B86" s="21"/>
      <c r="C86" s="32"/>
      <c r="D86" s="32"/>
      <c r="E86" s="32"/>
      <c r="F86" s="32"/>
      <c r="G86" s="23" t="s">
        <v>658</v>
      </c>
      <c r="H86" s="24"/>
    </row>
    <row r="87" spans="1:8" ht="30" x14ac:dyDescent="0.3">
      <c r="A87" s="39"/>
      <c r="B87" s="21"/>
      <c r="C87" s="32"/>
      <c r="D87" s="32"/>
      <c r="E87" s="32"/>
      <c r="F87" s="32"/>
      <c r="G87" s="11" t="s">
        <v>705</v>
      </c>
      <c r="H87" s="12">
        <v>3</v>
      </c>
    </row>
    <row r="88" spans="1:8" ht="15.6" thickBot="1" x14ac:dyDescent="0.35">
      <c r="A88" s="39"/>
      <c r="B88" s="21"/>
      <c r="C88" s="33"/>
      <c r="D88" s="33"/>
      <c r="E88" s="33"/>
      <c r="F88" s="33"/>
      <c r="G88" s="25" t="s">
        <v>8</v>
      </c>
      <c r="H88" s="27">
        <f>SUM(H69:H75,H77:H79,H81:H85,H87:H87,)</f>
        <v>66</v>
      </c>
    </row>
    <row r="89" spans="1:8" ht="114.75" customHeight="1" thickBot="1" x14ac:dyDescent="0.35">
      <c r="A89" s="40"/>
      <c r="B89" s="22"/>
      <c r="C89" s="61" t="s">
        <v>806</v>
      </c>
      <c r="D89" s="61"/>
      <c r="E89" s="61"/>
      <c r="F89" s="60"/>
      <c r="G89" s="26"/>
      <c r="H89" s="28"/>
    </row>
    <row r="90" spans="1:8" ht="16.5" customHeight="1" x14ac:dyDescent="0.3">
      <c r="A90" s="38">
        <v>7</v>
      </c>
      <c r="B90" s="20" t="s">
        <v>614</v>
      </c>
      <c r="C90" s="31" t="s">
        <v>805</v>
      </c>
      <c r="D90" s="31" t="s">
        <v>804</v>
      </c>
      <c r="E90" s="31" t="s">
        <v>803</v>
      </c>
      <c r="F90" s="31" t="s">
        <v>802</v>
      </c>
      <c r="G90" s="23" t="s">
        <v>636</v>
      </c>
      <c r="H90" s="24"/>
    </row>
    <row r="91" spans="1:8" ht="30.6" thickBot="1" x14ac:dyDescent="0.35">
      <c r="A91" s="39"/>
      <c r="B91" s="21"/>
      <c r="C91" s="32"/>
      <c r="D91" s="32"/>
      <c r="E91" s="32"/>
      <c r="F91" s="32"/>
      <c r="G91" s="11" t="s">
        <v>801</v>
      </c>
      <c r="H91" s="12">
        <v>5</v>
      </c>
    </row>
    <row r="92" spans="1:8" x14ac:dyDescent="0.3">
      <c r="A92" s="39"/>
      <c r="B92" s="21"/>
      <c r="C92" s="32"/>
      <c r="D92" s="32"/>
      <c r="E92" s="32"/>
      <c r="F92" s="32"/>
      <c r="G92" s="23" t="s">
        <v>800</v>
      </c>
      <c r="H92" s="24"/>
    </row>
    <row r="93" spans="1:8" x14ac:dyDescent="0.3">
      <c r="A93" s="39"/>
      <c r="B93" s="21"/>
      <c r="C93" s="32"/>
      <c r="D93" s="32"/>
      <c r="E93" s="32"/>
      <c r="F93" s="32"/>
      <c r="G93" s="11" t="s">
        <v>799</v>
      </c>
      <c r="H93" s="12">
        <v>5</v>
      </c>
    </row>
    <row r="94" spans="1:8" x14ac:dyDescent="0.3">
      <c r="A94" s="39"/>
      <c r="B94" s="21"/>
      <c r="C94" s="32"/>
      <c r="D94" s="32"/>
      <c r="E94" s="32"/>
      <c r="F94" s="32"/>
      <c r="G94" s="11" t="s">
        <v>798</v>
      </c>
      <c r="H94" s="12">
        <v>8</v>
      </c>
    </row>
    <row r="95" spans="1:8" ht="15.6" thickBot="1" x14ac:dyDescent="0.35">
      <c r="A95" s="39"/>
      <c r="B95" s="21"/>
      <c r="C95" s="32"/>
      <c r="D95" s="32"/>
      <c r="E95" s="32"/>
      <c r="F95" s="32"/>
      <c r="G95" s="11" t="s">
        <v>797</v>
      </c>
      <c r="H95" s="12">
        <v>5</v>
      </c>
    </row>
    <row r="96" spans="1:8" x14ac:dyDescent="0.3">
      <c r="A96" s="39"/>
      <c r="B96" s="21"/>
      <c r="C96" s="32"/>
      <c r="D96" s="32"/>
      <c r="E96" s="32"/>
      <c r="F96" s="32"/>
      <c r="G96" s="23" t="s">
        <v>766</v>
      </c>
      <c r="H96" s="24"/>
    </row>
    <row r="97" spans="1:8" x14ac:dyDescent="0.3">
      <c r="A97" s="39"/>
      <c r="B97" s="21"/>
      <c r="C97" s="32"/>
      <c r="D97" s="32"/>
      <c r="E97" s="32"/>
      <c r="F97" s="32"/>
      <c r="G97" s="11" t="s">
        <v>796</v>
      </c>
      <c r="H97" s="12">
        <v>6</v>
      </c>
    </row>
    <row r="98" spans="1:8" x14ac:dyDescent="0.3">
      <c r="A98" s="39"/>
      <c r="B98" s="21"/>
      <c r="C98" s="32"/>
      <c r="D98" s="32"/>
      <c r="E98" s="32"/>
      <c r="F98" s="32"/>
      <c r="G98" s="11" t="s">
        <v>795</v>
      </c>
      <c r="H98" s="12">
        <v>3</v>
      </c>
    </row>
    <row r="99" spans="1:8" x14ac:dyDescent="0.3">
      <c r="A99" s="39"/>
      <c r="B99" s="21"/>
      <c r="C99" s="32"/>
      <c r="D99" s="32"/>
      <c r="E99" s="32"/>
      <c r="F99" s="32"/>
      <c r="G99" s="11" t="s">
        <v>794</v>
      </c>
      <c r="H99" s="12">
        <v>5</v>
      </c>
    </row>
    <row r="100" spans="1:8" ht="15.6" thickBot="1" x14ac:dyDescent="0.35">
      <c r="A100" s="39"/>
      <c r="B100" s="21"/>
      <c r="C100" s="32"/>
      <c r="D100" s="32"/>
      <c r="E100" s="32"/>
      <c r="F100" s="32"/>
      <c r="G100" s="11" t="s">
        <v>793</v>
      </c>
      <c r="H100" s="12">
        <v>2</v>
      </c>
    </row>
    <row r="101" spans="1:8" x14ac:dyDescent="0.3">
      <c r="A101" s="39"/>
      <c r="B101" s="21"/>
      <c r="C101" s="32"/>
      <c r="D101" s="32"/>
      <c r="E101" s="32"/>
      <c r="F101" s="32"/>
      <c r="G101" s="23" t="s">
        <v>792</v>
      </c>
      <c r="H101" s="24"/>
    </row>
    <row r="102" spans="1:8" ht="30" x14ac:dyDescent="0.3">
      <c r="A102" s="39"/>
      <c r="B102" s="21"/>
      <c r="C102" s="32"/>
      <c r="D102" s="32"/>
      <c r="E102" s="32"/>
      <c r="F102" s="32"/>
      <c r="G102" s="11" t="s">
        <v>791</v>
      </c>
      <c r="H102" s="12">
        <v>3</v>
      </c>
    </row>
    <row r="103" spans="1:8" ht="30" x14ac:dyDescent="0.3">
      <c r="A103" s="39"/>
      <c r="B103" s="21"/>
      <c r="C103" s="32"/>
      <c r="D103" s="32"/>
      <c r="E103" s="32"/>
      <c r="F103" s="32"/>
      <c r="G103" s="11" t="s">
        <v>790</v>
      </c>
      <c r="H103" s="12">
        <v>2</v>
      </c>
    </row>
    <row r="104" spans="1:8" ht="30" x14ac:dyDescent="0.3">
      <c r="A104" s="39"/>
      <c r="B104" s="21"/>
      <c r="C104" s="32"/>
      <c r="D104" s="32"/>
      <c r="E104" s="32"/>
      <c r="F104" s="32"/>
      <c r="G104" s="11" t="s">
        <v>789</v>
      </c>
      <c r="H104" s="12">
        <v>7</v>
      </c>
    </row>
    <row r="105" spans="1:8" ht="30" x14ac:dyDescent="0.3">
      <c r="A105" s="39"/>
      <c r="B105" s="21"/>
      <c r="C105" s="32"/>
      <c r="D105" s="32"/>
      <c r="E105" s="32"/>
      <c r="F105" s="32"/>
      <c r="G105" s="11" t="s">
        <v>788</v>
      </c>
      <c r="H105" s="12">
        <v>1</v>
      </c>
    </row>
    <row r="106" spans="1:8" ht="30" x14ac:dyDescent="0.3">
      <c r="A106" s="39"/>
      <c r="B106" s="21"/>
      <c r="C106" s="32"/>
      <c r="D106" s="32"/>
      <c r="E106" s="32"/>
      <c r="F106" s="32"/>
      <c r="G106" s="11" t="s">
        <v>787</v>
      </c>
      <c r="H106" s="12">
        <v>4</v>
      </c>
    </row>
    <row r="107" spans="1:8" x14ac:dyDescent="0.3">
      <c r="A107" s="39"/>
      <c r="B107" s="21"/>
      <c r="C107" s="32"/>
      <c r="D107" s="32"/>
      <c r="E107" s="32"/>
      <c r="F107" s="32"/>
      <c r="G107" s="11" t="s">
        <v>786</v>
      </c>
      <c r="H107" s="12">
        <v>2</v>
      </c>
    </row>
    <row r="108" spans="1:8" x14ac:dyDescent="0.3">
      <c r="A108" s="39"/>
      <c r="B108" s="21"/>
      <c r="C108" s="32"/>
      <c r="D108" s="32"/>
      <c r="E108" s="32"/>
      <c r="F108" s="32"/>
      <c r="G108" s="11" t="s">
        <v>785</v>
      </c>
      <c r="H108" s="12">
        <v>7</v>
      </c>
    </row>
    <row r="109" spans="1:8" ht="30" x14ac:dyDescent="0.3">
      <c r="A109" s="39"/>
      <c r="B109" s="21"/>
      <c r="C109" s="32"/>
      <c r="D109" s="32"/>
      <c r="E109" s="32"/>
      <c r="F109" s="32"/>
      <c r="G109" s="11" t="s">
        <v>784</v>
      </c>
      <c r="H109" s="12">
        <v>2</v>
      </c>
    </row>
    <row r="110" spans="1:8" ht="15.6" thickBot="1" x14ac:dyDescent="0.35">
      <c r="A110" s="39"/>
      <c r="B110" s="21"/>
      <c r="C110" s="32"/>
      <c r="D110" s="32"/>
      <c r="E110" s="32"/>
      <c r="F110" s="32"/>
      <c r="G110" s="11" t="s">
        <v>783</v>
      </c>
      <c r="H110" s="12">
        <v>5</v>
      </c>
    </row>
    <row r="111" spans="1:8" x14ac:dyDescent="0.3">
      <c r="A111" s="39"/>
      <c r="B111" s="21"/>
      <c r="C111" s="32"/>
      <c r="D111" s="32"/>
      <c r="E111" s="32"/>
      <c r="F111" s="32"/>
      <c r="G111" s="23" t="s">
        <v>734</v>
      </c>
      <c r="H111" s="24"/>
    </row>
    <row r="112" spans="1:8" ht="30" x14ac:dyDescent="0.3">
      <c r="A112" s="39"/>
      <c r="B112" s="21"/>
      <c r="C112" s="32"/>
      <c r="D112" s="32"/>
      <c r="E112" s="32"/>
      <c r="F112" s="32"/>
      <c r="G112" s="11" t="s">
        <v>782</v>
      </c>
      <c r="H112" s="12">
        <v>7</v>
      </c>
    </row>
    <row r="113" spans="1:9" x14ac:dyDescent="0.3">
      <c r="A113" s="39"/>
      <c r="B113" s="21"/>
      <c r="C113" s="32"/>
      <c r="D113" s="32"/>
      <c r="E113" s="32"/>
      <c r="F113" s="32"/>
      <c r="G113" s="11" t="s">
        <v>781</v>
      </c>
      <c r="H113" s="12">
        <v>3</v>
      </c>
    </row>
    <row r="114" spans="1:9" ht="15.6" thickBot="1" x14ac:dyDescent="0.35">
      <c r="A114" s="39"/>
      <c r="B114" s="21"/>
      <c r="C114" s="32"/>
      <c r="D114" s="32"/>
      <c r="E114" s="32"/>
      <c r="F114" s="32"/>
      <c r="G114" s="11" t="s">
        <v>780</v>
      </c>
      <c r="H114" s="12">
        <v>5</v>
      </c>
    </row>
    <row r="115" spans="1:9" x14ac:dyDescent="0.3">
      <c r="A115" s="39"/>
      <c r="B115" s="21"/>
      <c r="C115" s="32"/>
      <c r="D115" s="32"/>
      <c r="E115" s="32"/>
      <c r="F115" s="32"/>
      <c r="G115" s="23" t="s">
        <v>658</v>
      </c>
      <c r="H115" s="24"/>
    </row>
    <row r="116" spans="1:9" ht="30" x14ac:dyDescent="0.3">
      <c r="A116" s="39"/>
      <c r="B116" s="21"/>
      <c r="C116" s="32"/>
      <c r="D116" s="32"/>
      <c r="E116" s="32"/>
      <c r="F116" s="32"/>
      <c r="G116" s="11" t="s">
        <v>657</v>
      </c>
      <c r="H116" s="12">
        <v>2</v>
      </c>
    </row>
    <row r="117" spans="1:9" ht="30" x14ac:dyDescent="0.3">
      <c r="A117" s="39"/>
      <c r="B117" s="21"/>
      <c r="C117" s="32"/>
      <c r="D117" s="32"/>
      <c r="E117" s="32"/>
      <c r="F117" s="32"/>
      <c r="G117" s="11" t="s">
        <v>711</v>
      </c>
      <c r="H117" s="12">
        <v>2</v>
      </c>
    </row>
    <row r="118" spans="1:9" ht="30" x14ac:dyDescent="0.3">
      <c r="A118" s="39"/>
      <c r="B118" s="21"/>
      <c r="C118" s="32"/>
      <c r="D118" s="32"/>
      <c r="E118" s="32"/>
      <c r="F118" s="32"/>
      <c r="G118" s="11" t="s">
        <v>710</v>
      </c>
      <c r="H118" s="12">
        <v>1</v>
      </c>
    </row>
    <row r="119" spans="1:9" ht="30" x14ac:dyDescent="0.3">
      <c r="A119" s="39"/>
      <c r="B119" s="21"/>
      <c r="C119" s="32"/>
      <c r="D119" s="32"/>
      <c r="E119" s="32"/>
      <c r="F119" s="32"/>
      <c r="G119" s="11" t="s">
        <v>709</v>
      </c>
      <c r="H119" s="12">
        <v>1</v>
      </c>
    </row>
    <row r="120" spans="1:9" ht="30" x14ac:dyDescent="0.3">
      <c r="A120" s="39"/>
      <c r="B120" s="21"/>
      <c r="C120" s="32"/>
      <c r="D120" s="32"/>
      <c r="E120" s="32"/>
      <c r="F120" s="32"/>
      <c r="G120" s="11" t="s">
        <v>708</v>
      </c>
      <c r="H120" s="12">
        <v>1</v>
      </c>
    </row>
    <row r="121" spans="1:9" ht="30" x14ac:dyDescent="0.3">
      <c r="A121" s="39"/>
      <c r="B121" s="21"/>
      <c r="C121" s="32"/>
      <c r="D121" s="32"/>
      <c r="E121" s="32"/>
      <c r="F121" s="32"/>
      <c r="G121" s="11" t="s">
        <v>707</v>
      </c>
      <c r="H121" s="12">
        <v>1</v>
      </c>
    </row>
    <row r="122" spans="1:9" ht="30" x14ac:dyDescent="0.3">
      <c r="A122" s="39"/>
      <c r="B122" s="21"/>
      <c r="C122" s="32"/>
      <c r="D122" s="32"/>
      <c r="E122" s="32"/>
      <c r="F122" s="32"/>
      <c r="G122" s="11" t="s">
        <v>706</v>
      </c>
      <c r="H122" s="12">
        <v>1</v>
      </c>
    </row>
    <row r="123" spans="1:9" ht="15.6" thickBot="1" x14ac:dyDescent="0.35">
      <c r="A123" s="39"/>
      <c r="B123" s="21"/>
      <c r="C123" s="33"/>
      <c r="D123" s="33"/>
      <c r="E123" s="33"/>
      <c r="F123" s="33"/>
      <c r="G123" s="25" t="s">
        <v>8</v>
      </c>
      <c r="H123" s="27">
        <f>SUM(H91:H91,H93:H95,H97:H100,H102:H110,H112:H114,H116:H122,)</f>
        <v>96</v>
      </c>
    </row>
    <row r="124" spans="1:9" ht="116.25" customHeight="1" thickBot="1" x14ac:dyDescent="0.35">
      <c r="A124" s="40"/>
      <c r="B124" s="22"/>
      <c r="C124" s="61" t="s">
        <v>779</v>
      </c>
      <c r="D124" s="61"/>
      <c r="E124" s="61"/>
      <c r="F124" s="60"/>
      <c r="G124" s="26"/>
      <c r="H124" s="28"/>
    </row>
    <row r="125" spans="1:9" ht="16.5" customHeight="1" x14ac:dyDescent="0.3">
      <c r="A125" s="38">
        <v>8</v>
      </c>
      <c r="B125" s="20" t="s">
        <v>631</v>
      </c>
      <c r="C125" s="31" t="s">
        <v>778</v>
      </c>
      <c r="D125" s="31" t="s">
        <v>777</v>
      </c>
      <c r="E125" s="31" t="s">
        <v>776</v>
      </c>
      <c r="F125" s="31" t="s">
        <v>775</v>
      </c>
      <c r="G125" s="23" t="s">
        <v>655</v>
      </c>
      <c r="H125" s="24"/>
    </row>
    <row r="126" spans="1:9" ht="30" x14ac:dyDescent="0.3">
      <c r="A126" s="39"/>
      <c r="B126" s="21"/>
      <c r="C126" s="32"/>
      <c r="D126" s="32"/>
      <c r="E126" s="32"/>
      <c r="F126" s="32"/>
      <c r="G126" s="11" t="s">
        <v>774</v>
      </c>
      <c r="H126" s="12">
        <v>1</v>
      </c>
      <c r="I126" s="92"/>
    </row>
    <row r="127" spans="1:9" ht="30" x14ac:dyDescent="0.3">
      <c r="A127" s="39"/>
      <c r="B127" s="21"/>
      <c r="C127" s="32"/>
      <c r="D127" s="32"/>
      <c r="E127" s="32"/>
      <c r="F127" s="32"/>
      <c r="G127" s="11" t="s">
        <v>654</v>
      </c>
      <c r="H127" s="12">
        <v>1</v>
      </c>
      <c r="I127" s="92"/>
    </row>
    <row r="128" spans="1:9" ht="30.6" thickBot="1" x14ac:dyDescent="0.35">
      <c r="A128" s="39"/>
      <c r="B128" s="21"/>
      <c r="C128" s="32"/>
      <c r="D128" s="32"/>
      <c r="E128" s="32"/>
      <c r="F128" s="32"/>
      <c r="G128" s="11" t="s">
        <v>773</v>
      </c>
      <c r="H128" s="12">
        <v>1</v>
      </c>
      <c r="I128" s="92"/>
    </row>
    <row r="129" spans="1:9" x14ac:dyDescent="0.3">
      <c r="A129" s="39"/>
      <c r="B129" s="21"/>
      <c r="C129" s="32"/>
      <c r="D129" s="32"/>
      <c r="E129" s="32"/>
      <c r="F129" s="32"/>
      <c r="G129" s="23" t="s">
        <v>682</v>
      </c>
      <c r="H129" s="24"/>
    </row>
    <row r="130" spans="1:9" ht="30" x14ac:dyDescent="0.3">
      <c r="A130" s="39"/>
      <c r="B130" s="21"/>
      <c r="C130" s="32"/>
      <c r="D130" s="32"/>
      <c r="E130" s="32"/>
      <c r="F130" s="32"/>
      <c r="G130" s="11" t="s">
        <v>681</v>
      </c>
      <c r="H130" s="93">
        <v>1</v>
      </c>
      <c r="I130" s="92"/>
    </row>
    <row r="131" spans="1:9" ht="15.6" thickBot="1" x14ac:dyDescent="0.35">
      <c r="A131" s="39"/>
      <c r="B131" s="21"/>
      <c r="C131" s="33"/>
      <c r="D131" s="33"/>
      <c r="E131" s="33"/>
      <c r="F131" s="33"/>
      <c r="G131" s="25" t="s">
        <v>8</v>
      </c>
      <c r="H131" s="27">
        <f>SUM(H126:H128,H130:H130)</f>
        <v>4</v>
      </c>
    </row>
    <row r="132" spans="1:9" ht="89.25" customHeight="1" thickBot="1" x14ac:dyDescent="0.35">
      <c r="A132" s="40"/>
      <c r="B132" s="22"/>
      <c r="C132" s="61" t="s">
        <v>772</v>
      </c>
      <c r="D132" s="61"/>
      <c r="E132" s="61"/>
      <c r="F132" s="60"/>
      <c r="G132" s="26"/>
      <c r="H132" s="28"/>
    </row>
    <row r="133" spans="1:9" ht="16.5" customHeight="1" x14ac:dyDescent="0.3">
      <c r="A133" s="38">
        <v>9</v>
      </c>
      <c r="B133" s="20" t="s">
        <v>614</v>
      </c>
      <c r="C133" s="31" t="s">
        <v>771</v>
      </c>
      <c r="D133" s="31" t="s">
        <v>770</v>
      </c>
      <c r="E133" s="31" t="s">
        <v>769</v>
      </c>
      <c r="F133" s="31" t="s">
        <v>768</v>
      </c>
      <c r="G133" s="23" t="s">
        <v>636</v>
      </c>
      <c r="H133" s="24"/>
    </row>
    <row r="134" spans="1:9" ht="38.25" customHeight="1" thickBot="1" x14ac:dyDescent="0.35">
      <c r="A134" s="39"/>
      <c r="B134" s="21"/>
      <c r="C134" s="32"/>
      <c r="D134" s="32"/>
      <c r="E134" s="32"/>
      <c r="F134" s="32"/>
      <c r="G134" s="11" t="s">
        <v>767</v>
      </c>
      <c r="H134" s="12">
        <v>10</v>
      </c>
    </row>
    <row r="135" spans="1:9" x14ac:dyDescent="0.3">
      <c r="A135" s="39"/>
      <c r="B135" s="21"/>
      <c r="C135" s="32"/>
      <c r="D135" s="32"/>
      <c r="E135" s="32"/>
      <c r="F135" s="32"/>
      <c r="G135" s="23" t="s">
        <v>766</v>
      </c>
      <c r="H135" s="24"/>
    </row>
    <row r="136" spans="1:9" ht="15.6" thickBot="1" x14ac:dyDescent="0.35">
      <c r="A136" s="39"/>
      <c r="B136" s="21"/>
      <c r="C136" s="32"/>
      <c r="D136" s="32"/>
      <c r="E136" s="32"/>
      <c r="F136" s="32"/>
      <c r="G136" s="11" t="s">
        <v>765</v>
      </c>
      <c r="H136" s="12">
        <v>1</v>
      </c>
    </row>
    <row r="137" spans="1:9" ht="15.75" customHeight="1" x14ac:dyDescent="0.3">
      <c r="A137" s="39"/>
      <c r="B137" s="21"/>
      <c r="C137" s="32"/>
      <c r="D137" s="32"/>
      <c r="E137" s="32"/>
      <c r="F137" s="32"/>
      <c r="G137" s="23" t="s">
        <v>655</v>
      </c>
      <c r="H137" s="24"/>
    </row>
    <row r="138" spans="1:9" x14ac:dyDescent="0.3">
      <c r="A138" s="39"/>
      <c r="B138" s="21"/>
      <c r="C138" s="32"/>
      <c r="D138" s="32"/>
      <c r="E138" s="32"/>
      <c r="F138" s="32"/>
      <c r="G138" s="11" t="s">
        <v>764</v>
      </c>
      <c r="H138" s="12">
        <v>1</v>
      </c>
    </row>
    <row r="139" spans="1:9" ht="30" x14ac:dyDescent="0.3">
      <c r="A139" s="39"/>
      <c r="B139" s="21"/>
      <c r="C139" s="32"/>
      <c r="D139" s="32"/>
      <c r="E139" s="32"/>
      <c r="F139" s="32"/>
      <c r="G139" s="11" t="s">
        <v>654</v>
      </c>
      <c r="H139" s="12">
        <v>1</v>
      </c>
    </row>
    <row r="140" spans="1:9" ht="15.6" thickBot="1" x14ac:dyDescent="0.35">
      <c r="A140" s="39"/>
      <c r="B140" s="21"/>
      <c r="C140" s="33"/>
      <c r="D140" s="33"/>
      <c r="E140" s="33"/>
      <c r="F140" s="33"/>
      <c r="G140" s="25" t="s">
        <v>8</v>
      </c>
      <c r="H140" s="27">
        <f>SUM(H134:H134,H136:H136,H138:H139)</f>
        <v>13</v>
      </c>
    </row>
    <row r="141" spans="1:9" ht="98.25" customHeight="1" thickBot="1" x14ac:dyDescent="0.35">
      <c r="A141" s="40"/>
      <c r="B141" s="22"/>
      <c r="C141" s="61" t="s">
        <v>763</v>
      </c>
      <c r="D141" s="61"/>
      <c r="E141" s="61"/>
      <c r="F141" s="60"/>
      <c r="G141" s="26"/>
      <c r="H141" s="28"/>
    </row>
    <row r="142" spans="1:9" ht="16.5" customHeight="1" x14ac:dyDescent="0.3">
      <c r="A142" s="38">
        <v>10</v>
      </c>
      <c r="B142" s="20" t="s">
        <v>640</v>
      </c>
      <c r="C142" s="31" t="s">
        <v>762</v>
      </c>
      <c r="D142" s="31" t="s">
        <v>761</v>
      </c>
      <c r="E142" s="31" t="s">
        <v>760</v>
      </c>
      <c r="F142" s="31" t="s">
        <v>759</v>
      </c>
      <c r="G142" s="23" t="s">
        <v>721</v>
      </c>
      <c r="H142" s="24"/>
    </row>
    <row r="143" spans="1:9" ht="15.6" thickBot="1" x14ac:dyDescent="0.35">
      <c r="A143" s="39"/>
      <c r="B143" s="21"/>
      <c r="C143" s="32"/>
      <c r="D143" s="32"/>
      <c r="E143" s="32"/>
      <c r="F143" s="32"/>
      <c r="G143" s="11" t="s">
        <v>714</v>
      </c>
      <c r="H143" s="12">
        <v>3</v>
      </c>
    </row>
    <row r="144" spans="1:9" x14ac:dyDescent="0.3">
      <c r="A144" s="39"/>
      <c r="B144" s="21"/>
      <c r="C144" s="32"/>
      <c r="D144" s="32"/>
      <c r="E144" s="32"/>
      <c r="F144" s="32"/>
      <c r="G144" s="23" t="s">
        <v>636</v>
      </c>
      <c r="H144" s="24"/>
    </row>
    <row r="145" spans="1:8" ht="30" x14ac:dyDescent="0.3">
      <c r="A145" s="39"/>
      <c r="B145" s="21"/>
      <c r="C145" s="32"/>
      <c r="D145" s="32"/>
      <c r="E145" s="32"/>
      <c r="F145" s="32"/>
      <c r="G145" s="11" t="s">
        <v>479</v>
      </c>
      <c r="H145" s="12">
        <v>3</v>
      </c>
    </row>
    <row r="146" spans="1:8" ht="193.5" customHeight="1" thickBot="1" x14ac:dyDescent="0.35">
      <c r="A146" s="39"/>
      <c r="B146" s="21"/>
      <c r="C146" s="33"/>
      <c r="D146" s="33"/>
      <c r="E146" s="33"/>
      <c r="F146" s="33"/>
      <c r="G146" s="25" t="s">
        <v>8</v>
      </c>
      <c r="H146" s="27">
        <f>SUM(H143:H143,H145:H145)</f>
        <v>6</v>
      </c>
    </row>
    <row r="147" spans="1:8" ht="83.25" customHeight="1" thickBot="1" x14ac:dyDescent="0.35">
      <c r="A147" s="40"/>
      <c r="B147" s="22"/>
      <c r="C147" s="61" t="s">
        <v>758</v>
      </c>
      <c r="D147" s="61"/>
      <c r="E147" s="61"/>
      <c r="F147" s="60"/>
      <c r="G147" s="26"/>
      <c r="H147" s="28"/>
    </row>
    <row r="148" spans="1:8" ht="16.5" customHeight="1" x14ac:dyDescent="0.3">
      <c r="A148" s="38">
        <v>11</v>
      </c>
      <c r="B148" s="20" t="s">
        <v>640</v>
      </c>
      <c r="C148" s="31" t="s">
        <v>757</v>
      </c>
      <c r="D148" s="31" t="s">
        <v>756</v>
      </c>
      <c r="E148" s="31" t="s">
        <v>755</v>
      </c>
      <c r="F148" s="31" t="s">
        <v>754</v>
      </c>
      <c r="G148" s="23" t="s">
        <v>636</v>
      </c>
      <c r="H148" s="24"/>
    </row>
    <row r="149" spans="1:8" ht="30" x14ac:dyDescent="0.3">
      <c r="A149" s="39"/>
      <c r="B149" s="21"/>
      <c r="C149" s="32"/>
      <c r="D149" s="32"/>
      <c r="E149" s="32"/>
      <c r="F149" s="32"/>
      <c r="G149" s="11" t="s">
        <v>635</v>
      </c>
      <c r="H149" s="12">
        <v>10</v>
      </c>
    </row>
    <row r="150" spans="1:8" ht="30.6" thickBot="1" x14ac:dyDescent="0.35">
      <c r="A150" s="39"/>
      <c r="B150" s="21"/>
      <c r="C150" s="32"/>
      <c r="D150" s="32"/>
      <c r="E150" s="32"/>
      <c r="F150" s="32"/>
      <c r="G150" s="11" t="s">
        <v>753</v>
      </c>
      <c r="H150" s="12">
        <v>1</v>
      </c>
    </row>
    <row r="151" spans="1:8" x14ac:dyDescent="0.3">
      <c r="A151" s="39"/>
      <c r="B151" s="21"/>
      <c r="C151" s="32"/>
      <c r="D151" s="32"/>
      <c r="E151" s="32"/>
      <c r="F151" s="32"/>
      <c r="G151" s="23" t="s">
        <v>752</v>
      </c>
      <c r="H151" s="24"/>
    </row>
    <row r="152" spans="1:8" ht="30" x14ac:dyDescent="0.3">
      <c r="A152" s="39"/>
      <c r="B152" s="21"/>
      <c r="C152" s="32"/>
      <c r="D152" s="32"/>
      <c r="E152" s="32"/>
      <c r="F152" s="32"/>
      <c r="G152" s="11" t="s">
        <v>751</v>
      </c>
      <c r="H152" s="12">
        <v>1</v>
      </c>
    </row>
    <row r="153" spans="1:8" ht="45" x14ac:dyDescent="0.3">
      <c r="A153" s="39"/>
      <c r="B153" s="21"/>
      <c r="C153" s="32"/>
      <c r="D153" s="32"/>
      <c r="E153" s="32"/>
      <c r="F153" s="32"/>
      <c r="G153" s="11" t="s">
        <v>750</v>
      </c>
      <c r="H153" s="12">
        <v>1</v>
      </c>
    </row>
    <row r="154" spans="1:8" ht="45" x14ac:dyDescent="0.3">
      <c r="A154" s="39"/>
      <c r="B154" s="21"/>
      <c r="C154" s="32"/>
      <c r="D154" s="32"/>
      <c r="E154" s="32"/>
      <c r="F154" s="32"/>
      <c r="G154" s="11" t="s">
        <v>749</v>
      </c>
      <c r="H154" s="12">
        <v>2</v>
      </c>
    </row>
    <row r="155" spans="1:8" ht="30" x14ac:dyDescent="0.3">
      <c r="A155" s="39"/>
      <c r="B155" s="21"/>
      <c r="C155" s="32"/>
      <c r="D155" s="32"/>
      <c r="E155" s="32"/>
      <c r="F155" s="32"/>
      <c r="G155" s="11" t="s">
        <v>748</v>
      </c>
      <c r="H155" s="12">
        <v>1</v>
      </c>
    </row>
    <row r="156" spans="1:8" ht="45" x14ac:dyDescent="0.3">
      <c r="A156" s="39"/>
      <c r="B156" s="21"/>
      <c r="C156" s="32"/>
      <c r="D156" s="32"/>
      <c r="E156" s="32"/>
      <c r="F156" s="32"/>
      <c r="G156" s="11" t="s">
        <v>747</v>
      </c>
      <c r="H156" s="12">
        <v>2</v>
      </c>
    </row>
    <row r="157" spans="1:8" ht="45" x14ac:dyDescent="0.3">
      <c r="A157" s="39"/>
      <c r="B157" s="21"/>
      <c r="C157" s="32"/>
      <c r="D157" s="32"/>
      <c r="E157" s="32"/>
      <c r="F157" s="32"/>
      <c r="G157" s="11" t="s">
        <v>746</v>
      </c>
      <c r="H157" s="12">
        <v>7</v>
      </c>
    </row>
    <row r="158" spans="1:8" x14ac:dyDescent="0.3">
      <c r="A158" s="39"/>
      <c r="B158" s="21"/>
      <c r="C158" s="32"/>
      <c r="D158" s="32"/>
      <c r="E158" s="32"/>
      <c r="F158" s="32"/>
      <c r="G158" s="11" t="s">
        <v>745</v>
      </c>
      <c r="H158" s="12">
        <v>1</v>
      </c>
    </row>
    <row r="159" spans="1:8" ht="30" x14ac:dyDescent="0.3">
      <c r="A159" s="39"/>
      <c r="B159" s="21"/>
      <c r="C159" s="32"/>
      <c r="D159" s="32"/>
      <c r="E159" s="32"/>
      <c r="F159" s="32"/>
      <c r="G159" s="11" t="s">
        <v>744</v>
      </c>
      <c r="H159" s="12">
        <v>3</v>
      </c>
    </row>
    <row r="160" spans="1:8" ht="60.6" thickBot="1" x14ac:dyDescent="0.35">
      <c r="A160" s="39"/>
      <c r="B160" s="21"/>
      <c r="C160" s="32"/>
      <c r="D160" s="32"/>
      <c r="E160" s="32"/>
      <c r="F160" s="32"/>
      <c r="G160" s="11" t="s">
        <v>743</v>
      </c>
      <c r="H160" s="12">
        <v>18</v>
      </c>
    </row>
    <row r="161" spans="1:8" x14ac:dyDescent="0.3">
      <c r="A161" s="39"/>
      <c r="B161" s="21"/>
      <c r="C161" s="32"/>
      <c r="D161" s="32"/>
      <c r="E161" s="32"/>
      <c r="F161" s="32"/>
      <c r="G161" s="23" t="s">
        <v>634</v>
      </c>
      <c r="H161" s="24"/>
    </row>
    <row r="162" spans="1:8" ht="30" x14ac:dyDescent="0.3">
      <c r="A162" s="39"/>
      <c r="B162" s="21"/>
      <c r="C162" s="32"/>
      <c r="D162" s="32"/>
      <c r="E162" s="32"/>
      <c r="F162" s="32"/>
      <c r="G162" s="11" t="s">
        <v>742</v>
      </c>
      <c r="H162" s="12">
        <v>5</v>
      </c>
    </row>
    <row r="163" spans="1:8" ht="30" x14ac:dyDescent="0.3">
      <c r="A163" s="39"/>
      <c r="B163" s="21"/>
      <c r="C163" s="32"/>
      <c r="D163" s="32"/>
      <c r="E163" s="32"/>
      <c r="F163" s="32"/>
      <c r="G163" s="11" t="s">
        <v>373</v>
      </c>
      <c r="H163" s="12">
        <v>4</v>
      </c>
    </row>
    <row r="164" spans="1:8" ht="30" x14ac:dyDescent="0.3">
      <c r="A164" s="39"/>
      <c r="B164" s="21"/>
      <c r="C164" s="32"/>
      <c r="D164" s="32"/>
      <c r="E164" s="32"/>
      <c r="F164" s="32"/>
      <c r="G164" s="11" t="s">
        <v>741</v>
      </c>
      <c r="H164" s="12">
        <v>3</v>
      </c>
    </row>
    <row r="165" spans="1:8" ht="15.6" thickBot="1" x14ac:dyDescent="0.35">
      <c r="A165" s="39"/>
      <c r="B165" s="21"/>
      <c r="C165" s="32"/>
      <c r="D165" s="32"/>
      <c r="E165" s="32"/>
      <c r="F165" s="32"/>
      <c r="G165" s="11" t="s">
        <v>740</v>
      </c>
      <c r="H165" s="12">
        <v>1</v>
      </c>
    </row>
    <row r="166" spans="1:8" x14ac:dyDescent="0.3">
      <c r="A166" s="39"/>
      <c r="B166" s="21"/>
      <c r="C166" s="32"/>
      <c r="D166" s="32"/>
      <c r="E166" s="32"/>
      <c r="F166" s="32"/>
      <c r="G166" s="23" t="s">
        <v>623</v>
      </c>
      <c r="H166" s="24"/>
    </row>
    <row r="167" spans="1:8" ht="15.6" thickBot="1" x14ac:dyDescent="0.35">
      <c r="A167" s="39"/>
      <c r="B167" s="21"/>
      <c r="C167" s="32"/>
      <c r="D167" s="32"/>
      <c r="E167" s="32"/>
      <c r="F167" s="32"/>
      <c r="G167" s="11" t="s">
        <v>701</v>
      </c>
      <c r="H167" s="12">
        <v>4</v>
      </c>
    </row>
    <row r="168" spans="1:8" x14ac:dyDescent="0.3">
      <c r="A168" s="39"/>
      <c r="B168" s="21"/>
      <c r="C168" s="32"/>
      <c r="D168" s="32"/>
      <c r="E168" s="32"/>
      <c r="F168" s="32"/>
      <c r="G168" s="23" t="s">
        <v>618</v>
      </c>
      <c r="H168" s="24"/>
    </row>
    <row r="169" spans="1:8" x14ac:dyDescent="0.3">
      <c r="A169" s="39"/>
      <c r="B169" s="21"/>
      <c r="C169" s="32"/>
      <c r="D169" s="32"/>
      <c r="E169" s="32"/>
      <c r="F169" s="32"/>
      <c r="G169" s="11" t="s">
        <v>665</v>
      </c>
      <c r="H169" s="12">
        <v>7</v>
      </c>
    </row>
    <row r="170" spans="1:8" x14ac:dyDescent="0.3">
      <c r="A170" s="39"/>
      <c r="B170" s="21"/>
      <c r="C170" s="32"/>
      <c r="D170" s="32"/>
      <c r="E170" s="32"/>
      <c r="F170" s="32"/>
      <c r="G170" s="11" t="s">
        <v>617</v>
      </c>
      <c r="H170" s="12">
        <v>7</v>
      </c>
    </row>
    <row r="171" spans="1:8" x14ac:dyDescent="0.3">
      <c r="A171" s="39"/>
      <c r="B171" s="21"/>
      <c r="C171" s="32"/>
      <c r="D171" s="32"/>
      <c r="E171" s="32"/>
      <c r="F171" s="32"/>
      <c r="G171" s="11" t="s">
        <v>616</v>
      </c>
      <c r="H171" s="12">
        <v>7</v>
      </c>
    </row>
    <row r="172" spans="1:8" ht="15.6" thickBot="1" x14ac:dyDescent="0.35">
      <c r="A172" s="39"/>
      <c r="B172" s="21"/>
      <c r="C172" s="33"/>
      <c r="D172" s="33"/>
      <c r="E172" s="33"/>
      <c r="F172" s="33"/>
      <c r="G172" s="25" t="s">
        <v>8</v>
      </c>
      <c r="H172" s="27">
        <f>SUM(H169:H171,H167,H162:H165,H152:H160,H149:H150)</f>
        <v>85</v>
      </c>
    </row>
    <row r="173" spans="1:8" ht="114.75" customHeight="1" thickBot="1" x14ac:dyDescent="0.35">
      <c r="A173" s="40"/>
      <c r="B173" s="22"/>
      <c r="C173" s="61" t="s">
        <v>739</v>
      </c>
      <c r="D173" s="61"/>
      <c r="E173" s="61"/>
      <c r="F173" s="60"/>
      <c r="G173" s="26"/>
      <c r="H173" s="28"/>
    </row>
    <row r="174" spans="1:8" ht="16.5" customHeight="1" x14ac:dyDescent="0.3">
      <c r="A174" s="38">
        <v>12</v>
      </c>
      <c r="B174" s="20" t="s">
        <v>614</v>
      </c>
      <c r="C174" s="31" t="s">
        <v>738</v>
      </c>
      <c r="D174" s="31" t="s">
        <v>737</v>
      </c>
      <c r="E174" s="31" t="s">
        <v>736</v>
      </c>
      <c r="F174" s="31" t="s">
        <v>735</v>
      </c>
      <c r="G174" s="23" t="s">
        <v>636</v>
      </c>
      <c r="H174" s="24"/>
    </row>
    <row r="175" spans="1:8" ht="30.6" thickBot="1" x14ac:dyDescent="0.35">
      <c r="A175" s="39"/>
      <c r="B175" s="21"/>
      <c r="C175" s="32"/>
      <c r="D175" s="32"/>
      <c r="E175" s="32"/>
      <c r="F175" s="32"/>
      <c r="G175" s="11" t="s">
        <v>727</v>
      </c>
      <c r="H175" s="12">
        <v>4</v>
      </c>
    </row>
    <row r="176" spans="1:8" x14ac:dyDescent="0.3">
      <c r="A176" s="39"/>
      <c r="B176" s="21"/>
      <c r="C176" s="32"/>
      <c r="D176" s="32"/>
      <c r="E176" s="32"/>
      <c r="F176" s="32"/>
      <c r="G176" s="23" t="s">
        <v>734</v>
      </c>
      <c r="H176" s="24"/>
    </row>
    <row r="177" spans="1:8" ht="30.6" thickBot="1" x14ac:dyDescent="0.35">
      <c r="A177" s="39"/>
      <c r="B177" s="21"/>
      <c r="C177" s="32"/>
      <c r="D177" s="32"/>
      <c r="E177" s="32"/>
      <c r="F177" s="32"/>
      <c r="G177" s="11" t="s">
        <v>733</v>
      </c>
      <c r="H177" s="12">
        <v>3</v>
      </c>
    </row>
    <row r="178" spans="1:8" x14ac:dyDescent="0.3">
      <c r="A178" s="39"/>
      <c r="B178" s="21"/>
      <c r="C178" s="32"/>
      <c r="D178" s="32"/>
      <c r="E178" s="32"/>
      <c r="F178" s="32"/>
      <c r="G178" s="23" t="s">
        <v>658</v>
      </c>
      <c r="H178" s="24"/>
    </row>
    <row r="179" spans="1:8" ht="30.6" thickBot="1" x14ac:dyDescent="0.35">
      <c r="A179" s="39"/>
      <c r="B179" s="21"/>
      <c r="C179" s="32"/>
      <c r="D179" s="32"/>
      <c r="E179" s="32"/>
      <c r="F179" s="32"/>
      <c r="G179" s="11" t="s">
        <v>704</v>
      </c>
      <c r="H179" s="12">
        <v>4</v>
      </c>
    </row>
    <row r="180" spans="1:8" x14ac:dyDescent="0.3">
      <c r="A180" s="39"/>
      <c r="B180" s="21"/>
      <c r="C180" s="32"/>
      <c r="D180" s="32"/>
      <c r="E180" s="32"/>
      <c r="F180" s="32"/>
      <c r="G180" s="23" t="s">
        <v>626</v>
      </c>
      <c r="H180" s="24"/>
    </row>
    <row r="181" spans="1:8" ht="30.6" thickBot="1" x14ac:dyDescent="0.35">
      <c r="A181" s="39"/>
      <c r="B181" s="21"/>
      <c r="C181" s="32"/>
      <c r="D181" s="32"/>
      <c r="E181" s="32"/>
      <c r="F181" s="32"/>
      <c r="G181" s="11" t="s">
        <v>624</v>
      </c>
      <c r="H181" s="12">
        <v>1</v>
      </c>
    </row>
    <row r="182" spans="1:8" x14ac:dyDescent="0.3">
      <c r="A182" s="39"/>
      <c r="B182" s="21"/>
      <c r="C182" s="32"/>
      <c r="D182" s="32"/>
      <c r="E182" s="32"/>
      <c r="F182" s="32"/>
      <c r="G182" s="23" t="s">
        <v>623</v>
      </c>
      <c r="H182" s="24"/>
    </row>
    <row r="183" spans="1:8" x14ac:dyDescent="0.3">
      <c r="A183" s="39"/>
      <c r="B183" s="21"/>
      <c r="C183" s="32"/>
      <c r="D183" s="32"/>
      <c r="E183" s="32"/>
      <c r="F183" s="32"/>
      <c r="G183" s="11" t="s">
        <v>701</v>
      </c>
      <c r="H183" s="12">
        <v>1</v>
      </c>
    </row>
    <row r="184" spans="1:8" ht="15.6" thickBot="1" x14ac:dyDescent="0.35">
      <c r="A184" s="39"/>
      <c r="B184" s="21"/>
      <c r="C184" s="33"/>
      <c r="D184" s="33"/>
      <c r="E184" s="33"/>
      <c r="F184" s="33"/>
      <c r="G184" s="25" t="s">
        <v>8</v>
      </c>
      <c r="H184" s="27">
        <f>SUM(H183,H181,H179,H177,H175)</f>
        <v>13</v>
      </c>
    </row>
    <row r="185" spans="1:8" ht="150" customHeight="1" thickBot="1" x14ac:dyDescent="0.35">
      <c r="A185" s="40"/>
      <c r="B185" s="22"/>
      <c r="C185" s="61" t="s">
        <v>732</v>
      </c>
      <c r="D185" s="61"/>
      <c r="E185" s="61"/>
      <c r="F185" s="60"/>
      <c r="G185" s="26"/>
      <c r="H185" s="28"/>
    </row>
    <row r="186" spans="1:8" ht="16.5" customHeight="1" x14ac:dyDescent="0.3">
      <c r="A186" s="38">
        <v>13</v>
      </c>
      <c r="B186" s="20" t="s">
        <v>614</v>
      </c>
      <c r="C186" s="31" t="s">
        <v>731</v>
      </c>
      <c r="D186" s="31" t="s">
        <v>730</v>
      </c>
      <c r="E186" s="31" t="s">
        <v>729</v>
      </c>
      <c r="F186" s="31" t="s">
        <v>728</v>
      </c>
      <c r="G186" s="23" t="s">
        <v>636</v>
      </c>
      <c r="H186" s="24"/>
    </row>
    <row r="187" spans="1:8" ht="30.6" thickBot="1" x14ac:dyDescent="0.35">
      <c r="A187" s="39"/>
      <c r="B187" s="21"/>
      <c r="C187" s="32"/>
      <c r="D187" s="32"/>
      <c r="E187" s="32"/>
      <c r="F187" s="32"/>
      <c r="G187" s="11" t="s">
        <v>727</v>
      </c>
      <c r="H187" s="12">
        <v>1</v>
      </c>
    </row>
    <row r="188" spans="1:8" x14ac:dyDescent="0.3">
      <c r="A188" s="39"/>
      <c r="B188" s="21"/>
      <c r="C188" s="32"/>
      <c r="D188" s="32"/>
      <c r="E188" s="32"/>
      <c r="F188" s="32"/>
      <c r="G188" s="23" t="s">
        <v>618</v>
      </c>
      <c r="H188" s="24"/>
    </row>
    <row r="189" spans="1:8" x14ac:dyDescent="0.3">
      <c r="A189" s="39"/>
      <c r="B189" s="21"/>
      <c r="C189" s="32"/>
      <c r="D189" s="32"/>
      <c r="E189" s="32"/>
      <c r="F189" s="32"/>
      <c r="G189" s="11" t="s">
        <v>665</v>
      </c>
      <c r="H189" s="12">
        <v>7</v>
      </c>
    </row>
    <row r="190" spans="1:8" x14ac:dyDescent="0.3">
      <c r="A190" s="39"/>
      <c r="B190" s="21"/>
      <c r="C190" s="32"/>
      <c r="D190" s="32"/>
      <c r="E190" s="32"/>
      <c r="F190" s="32"/>
      <c r="G190" s="11" t="s">
        <v>617</v>
      </c>
      <c r="H190" s="12">
        <v>1</v>
      </c>
    </row>
    <row r="191" spans="1:8" x14ac:dyDescent="0.3">
      <c r="A191" s="39"/>
      <c r="B191" s="21"/>
      <c r="C191" s="32"/>
      <c r="D191" s="32"/>
      <c r="E191" s="32"/>
      <c r="F191" s="32"/>
      <c r="G191" s="11" t="s">
        <v>616</v>
      </c>
      <c r="H191" s="12">
        <v>1</v>
      </c>
    </row>
    <row r="192" spans="1:8" x14ac:dyDescent="0.3">
      <c r="A192" s="39"/>
      <c r="B192" s="21"/>
      <c r="C192" s="32"/>
      <c r="D192" s="32"/>
      <c r="E192" s="32"/>
      <c r="F192" s="32"/>
      <c r="G192" s="11" t="s">
        <v>664</v>
      </c>
      <c r="H192" s="12">
        <v>1</v>
      </c>
    </row>
    <row r="193" spans="1:8" ht="15.6" thickBot="1" x14ac:dyDescent="0.35">
      <c r="A193" s="39"/>
      <c r="B193" s="21"/>
      <c r="C193" s="33"/>
      <c r="D193" s="33"/>
      <c r="E193" s="33"/>
      <c r="F193" s="33"/>
      <c r="G193" s="25" t="s">
        <v>8</v>
      </c>
      <c r="H193" s="27">
        <f>SUM(H189:H192,H187)</f>
        <v>11</v>
      </c>
    </row>
    <row r="194" spans="1:8" ht="93" customHeight="1" thickBot="1" x14ac:dyDescent="0.35">
      <c r="A194" s="40"/>
      <c r="B194" s="22"/>
      <c r="C194" s="61" t="s">
        <v>726</v>
      </c>
      <c r="D194" s="61"/>
      <c r="E194" s="61"/>
      <c r="F194" s="60"/>
      <c r="G194" s="26"/>
      <c r="H194" s="28"/>
    </row>
    <row r="195" spans="1:8" ht="16.5" customHeight="1" x14ac:dyDescent="0.3">
      <c r="A195" s="38">
        <v>14</v>
      </c>
      <c r="B195" s="20" t="s">
        <v>631</v>
      </c>
      <c r="C195" s="31" t="s">
        <v>725</v>
      </c>
      <c r="D195" s="31" t="s">
        <v>724</v>
      </c>
      <c r="E195" s="31" t="s">
        <v>723</v>
      </c>
      <c r="F195" s="31" t="s">
        <v>722</v>
      </c>
      <c r="G195" s="23" t="s">
        <v>721</v>
      </c>
      <c r="H195" s="24"/>
    </row>
    <row r="196" spans="1:8" ht="30" x14ac:dyDescent="0.3">
      <c r="A196" s="39"/>
      <c r="B196" s="21"/>
      <c r="C196" s="32"/>
      <c r="D196" s="32"/>
      <c r="E196" s="32"/>
      <c r="F196" s="32"/>
      <c r="G196" s="11" t="s">
        <v>720</v>
      </c>
      <c r="H196" s="12">
        <v>4</v>
      </c>
    </row>
    <row r="197" spans="1:8" ht="45" x14ac:dyDescent="0.3">
      <c r="A197" s="39"/>
      <c r="B197" s="21"/>
      <c r="C197" s="32"/>
      <c r="D197" s="32"/>
      <c r="E197" s="32"/>
      <c r="F197" s="32"/>
      <c r="G197" s="11" t="s">
        <v>719</v>
      </c>
      <c r="H197" s="12">
        <v>20</v>
      </c>
    </row>
    <row r="198" spans="1:8" ht="30" x14ac:dyDescent="0.3">
      <c r="A198" s="39"/>
      <c r="B198" s="21"/>
      <c r="C198" s="32"/>
      <c r="D198" s="32"/>
      <c r="E198" s="32"/>
      <c r="F198" s="32"/>
      <c r="G198" s="11" t="s">
        <v>718</v>
      </c>
      <c r="H198" s="12">
        <v>5</v>
      </c>
    </row>
    <row r="199" spans="1:8" ht="30" x14ac:dyDescent="0.3">
      <c r="A199" s="39"/>
      <c r="B199" s="21"/>
      <c r="C199" s="32"/>
      <c r="D199" s="32"/>
      <c r="E199" s="32"/>
      <c r="F199" s="32"/>
      <c r="G199" s="11" t="s">
        <v>717</v>
      </c>
      <c r="H199" s="12">
        <v>5</v>
      </c>
    </row>
    <row r="200" spans="1:8" ht="30" x14ac:dyDescent="0.3">
      <c r="A200" s="39"/>
      <c r="B200" s="21"/>
      <c r="C200" s="32"/>
      <c r="D200" s="32"/>
      <c r="E200" s="32"/>
      <c r="F200" s="32"/>
      <c r="G200" s="11" t="s">
        <v>716</v>
      </c>
      <c r="H200" s="12">
        <v>5</v>
      </c>
    </row>
    <row r="201" spans="1:8" ht="30" x14ac:dyDescent="0.3">
      <c r="A201" s="39"/>
      <c r="B201" s="21"/>
      <c r="C201" s="32"/>
      <c r="D201" s="32"/>
      <c r="E201" s="32"/>
      <c r="F201" s="32"/>
      <c r="G201" s="11" t="s">
        <v>715</v>
      </c>
      <c r="H201" s="12">
        <v>3</v>
      </c>
    </row>
    <row r="202" spans="1:8" x14ac:dyDescent="0.3">
      <c r="A202" s="39"/>
      <c r="B202" s="21"/>
      <c r="C202" s="32"/>
      <c r="D202" s="32"/>
      <c r="E202" s="32"/>
      <c r="F202" s="32"/>
      <c r="G202" s="11" t="s">
        <v>714</v>
      </c>
      <c r="H202" s="12">
        <v>2</v>
      </c>
    </row>
    <row r="203" spans="1:8" x14ac:dyDescent="0.3">
      <c r="A203" s="39"/>
      <c r="B203" s="21"/>
      <c r="C203" s="32"/>
      <c r="D203" s="32"/>
      <c r="E203" s="32"/>
      <c r="F203" s="32"/>
      <c r="G203" s="11" t="s">
        <v>713</v>
      </c>
      <c r="H203" s="12">
        <v>12</v>
      </c>
    </row>
    <row r="204" spans="1:8" ht="30.6" thickBot="1" x14ac:dyDescent="0.35">
      <c r="A204" s="39"/>
      <c r="B204" s="21"/>
      <c r="C204" s="32"/>
      <c r="D204" s="32"/>
      <c r="E204" s="32"/>
      <c r="F204" s="32"/>
      <c r="G204" s="11" t="s">
        <v>712</v>
      </c>
      <c r="H204" s="12">
        <v>14</v>
      </c>
    </row>
    <row r="205" spans="1:8" x14ac:dyDescent="0.3">
      <c r="A205" s="39"/>
      <c r="B205" s="21"/>
      <c r="C205" s="32"/>
      <c r="D205" s="32"/>
      <c r="E205" s="32"/>
      <c r="F205" s="32"/>
      <c r="G205" s="23" t="s">
        <v>658</v>
      </c>
      <c r="H205" s="24"/>
    </row>
    <row r="206" spans="1:8" ht="30" x14ac:dyDescent="0.3">
      <c r="A206" s="39"/>
      <c r="B206" s="21"/>
      <c r="C206" s="32"/>
      <c r="D206" s="32"/>
      <c r="E206" s="32"/>
      <c r="F206" s="32"/>
      <c r="G206" s="11" t="s">
        <v>711</v>
      </c>
      <c r="H206" s="12">
        <v>4</v>
      </c>
    </row>
    <row r="207" spans="1:8" ht="30" x14ac:dyDescent="0.3">
      <c r="A207" s="39"/>
      <c r="B207" s="21"/>
      <c r="C207" s="32"/>
      <c r="D207" s="32"/>
      <c r="E207" s="32"/>
      <c r="F207" s="32"/>
      <c r="G207" s="11" t="s">
        <v>710</v>
      </c>
      <c r="H207" s="12">
        <v>4</v>
      </c>
    </row>
    <row r="208" spans="1:8" ht="30" x14ac:dyDescent="0.3">
      <c r="A208" s="39"/>
      <c r="B208" s="21"/>
      <c r="C208" s="32"/>
      <c r="D208" s="32"/>
      <c r="E208" s="32"/>
      <c r="F208" s="32"/>
      <c r="G208" s="11" t="s">
        <v>709</v>
      </c>
      <c r="H208" s="12">
        <v>4</v>
      </c>
    </row>
    <row r="209" spans="1:8" ht="30" x14ac:dyDescent="0.3">
      <c r="A209" s="39"/>
      <c r="B209" s="21"/>
      <c r="C209" s="32"/>
      <c r="D209" s="32"/>
      <c r="E209" s="32"/>
      <c r="F209" s="32"/>
      <c r="G209" s="11" t="s">
        <v>708</v>
      </c>
      <c r="H209" s="12">
        <v>4</v>
      </c>
    </row>
    <row r="210" spans="1:8" ht="30" x14ac:dyDescent="0.3">
      <c r="A210" s="39"/>
      <c r="B210" s="21"/>
      <c r="C210" s="32"/>
      <c r="D210" s="32"/>
      <c r="E210" s="32"/>
      <c r="F210" s="32"/>
      <c r="G210" s="11" t="s">
        <v>707</v>
      </c>
      <c r="H210" s="12">
        <v>4</v>
      </c>
    </row>
    <row r="211" spans="1:8" ht="30" x14ac:dyDescent="0.3">
      <c r="A211" s="39"/>
      <c r="B211" s="21"/>
      <c r="C211" s="32"/>
      <c r="D211" s="32"/>
      <c r="E211" s="32"/>
      <c r="F211" s="32"/>
      <c r="G211" s="11" t="s">
        <v>706</v>
      </c>
      <c r="H211" s="12">
        <v>4</v>
      </c>
    </row>
    <row r="212" spans="1:8" ht="30" x14ac:dyDescent="0.3">
      <c r="A212" s="39"/>
      <c r="B212" s="21"/>
      <c r="C212" s="32"/>
      <c r="D212" s="32"/>
      <c r="E212" s="32"/>
      <c r="F212" s="32"/>
      <c r="G212" s="11" t="s">
        <v>705</v>
      </c>
      <c r="H212" s="12">
        <v>4</v>
      </c>
    </row>
    <row r="213" spans="1:8" ht="30.6" thickBot="1" x14ac:dyDescent="0.35">
      <c r="A213" s="39"/>
      <c r="B213" s="21"/>
      <c r="C213" s="32"/>
      <c r="D213" s="32"/>
      <c r="E213" s="32"/>
      <c r="F213" s="32"/>
      <c r="G213" s="11" t="s">
        <v>704</v>
      </c>
      <c r="H213" s="12">
        <v>3</v>
      </c>
    </row>
    <row r="214" spans="1:8" x14ac:dyDescent="0.3">
      <c r="A214" s="39"/>
      <c r="B214" s="21"/>
      <c r="C214" s="32"/>
      <c r="D214" s="32"/>
      <c r="E214" s="32"/>
      <c r="F214" s="32"/>
      <c r="G214" s="23" t="s">
        <v>626</v>
      </c>
      <c r="H214" s="24"/>
    </row>
    <row r="215" spans="1:8" ht="30" x14ac:dyDescent="0.3">
      <c r="A215" s="39"/>
      <c r="B215" s="21"/>
      <c r="C215" s="32"/>
      <c r="D215" s="32"/>
      <c r="E215" s="32"/>
      <c r="F215" s="32"/>
      <c r="G215" s="11" t="s">
        <v>625</v>
      </c>
      <c r="H215" s="12">
        <v>11</v>
      </c>
    </row>
    <row r="216" spans="1:8" x14ac:dyDescent="0.3">
      <c r="A216" s="39"/>
      <c r="B216" s="21"/>
      <c r="C216" s="32"/>
      <c r="D216" s="32"/>
      <c r="E216" s="32"/>
      <c r="F216" s="32"/>
      <c r="G216" s="11" t="s">
        <v>703</v>
      </c>
      <c r="H216" s="12">
        <v>15</v>
      </c>
    </row>
    <row r="217" spans="1:8" ht="45" x14ac:dyDescent="0.3">
      <c r="A217" s="39"/>
      <c r="B217" s="21"/>
      <c r="C217" s="32"/>
      <c r="D217" s="32"/>
      <c r="E217" s="32"/>
      <c r="F217" s="32"/>
      <c r="G217" s="11" t="s">
        <v>702</v>
      </c>
      <c r="H217" s="12">
        <v>10</v>
      </c>
    </row>
    <row r="218" spans="1:8" ht="30.6" thickBot="1" x14ac:dyDescent="0.35">
      <c r="A218" s="39"/>
      <c r="B218" s="21"/>
      <c r="C218" s="32"/>
      <c r="D218" s="32"/>
      <c r="E218" s="32"/>
      <c r="F218" s="32"/>
      <c r="G218" s="11" t="s">
        <v>624</v>
      </c>
      <c r="H218" s="12">
        <v>2</v>
      </c>
    </row>
    <row r="219" spans="1:8" x14ac:dyDescent="0.3">
      <c r="A219" s="39"/>
      <c r="B219" s="21"/>
      <c r="C219" s="32"/>
      <c r="D219" s="32"/>
      <c r="E219" s="32"/>
      <c r="F219" s="32"/>
      <c r="G219" s="23" t="s">
        <v>623</v>
      </c>
      <c r="H219" s="24"/>
    </row>
    <row r="220" spans="1:8" ht="30" x14ac:dyDescent="0.3">
      <c r="A220" s="39"/>
      <c r="B220" s="21"/>
      <c r="C220" s="32"/>
      <c r="D220" s="32"/>
      <c r="E220" s="32"/>
      <c r="F220" s="32"/>
      <c r="G220" s="11" t="s">
        <v>622</v>
      </c>
      <c r="H220" s="12">
        <v>4</v>
      </c>
    </row>
    <row r="221" spans="1:8" ht="30" x14ac:dyDescent="0.3">
      <c r="A221" s="39"/>
      <c r="B221" s="21"/>
      <c r="C221" s="32"/>
      <c r="D221" s="32"/>
      <c r="E221" s="32"/>
      <c r="F221" s="32"/>
      <c r="G221" s="11" t="s">
        <v>621</v>
      </c>
      <c r="H221" s="12">
        <v>4</v>
      </c>
    </row>
    <row r="222" spans="1:8" ht="30" x14ac:dyDescent="0.3">
      <c r="A222" s="39"/>
      <c r="B222" s="21"/>
      <c r="C222" s="32"/>
      <c r="D222" s="32"/>
      <c r="E222" s="32"/>
      <c r="F222" s="32"/>
      <c r="G222" s="11" t="s">
        <v>620</v>
      </c>
      <c r="H222" s="12">
        <v>4</v>
      </c>
    </row>
    <row r="223" spans="1:8" ht="30" x14ac:dyDescent="0.3">
      <c r="A223" s="39"/>
      <c r="B223" s="21"/>
      <c r="C223" s="32"/>
      <c r="D223" s="32"/>
      <c r="E223" s="32"/>
      <c r="F223" s="32"/>
      <c r="G223" s="11" t="s">
        <v>619</v>
      </c>
      <c r="H223" s="12">
        <v>4</v>
      </c>
    </row>
    <row r="224" spans="1:8" ht="15.6" thickBot="1" x14ac:dyDescent="0.35">
      <c r="A224" s="39"/>
      <c r="B224" s="21"/>
      <c r="C224" s="32"/>
      <c r="D224" s="32"/>
      <c r="E224" s="32"/>
      <c r="F224" s="32"/>
      <c r="G224" s="11" t="s">
        <v>701</v>
      </c>
      <c r="H224" s="12">
        <v>2</v>
      </c>
    </row>
    <row r="225" spans="1:8" x14ac:dyDescent="0.3">
      <c r="A225" s="39"/>
      <c r="B225" s="21"/>
      <c r="C225" s="32"/>
      <c r="D225" s="32"/>
      <c r="E225" s="32"/>
      <c r="F225" s="32"/>
      <c r="G225" s="23" t="s">
        <v>700</v>
      </c>
      <c r="H225" s="24"/>
    </row>
    <row r="226" spans="1:8" ht="30" x14ac:dyDescent="0.3">
      <c r="A226" s="39"/>
      <c r="B226" s="21"/>
      <c r="C226" s="32"/>
      <c r="D226" s="32"/>
      <c r="E226" s="32"/>
      <c r="F226" s="32"/>
      <c r="G226" s="11" t="s">
        <v>699</v>
      </c>
      <c r="H226" s="12">
        <v>3</v>
      </c>
    </row>
    <row r="227" spans="1:8" x14ac:dyDescent="0.3">
      <c r="A227" s="39"/>
      <c r="B227" s="21"/>
      <c r="C227" s="32"/>
      <c r="D227" s="32"/>
      <c r="E227" s="32"/>
      <c r="F227" s="32"/>
      <c r="G227" s="11" t="s">
        <v>698</v>
      </c>
      <c r="H227" s="12">
        <v>3</v>
      </c>
    </row>
    <row r="228" spans="1:8" ht="30" x14ac:dyDescent="0.3">
      <c r="A228" s="39"/>
      <c r="B228" s="21"/>
      <c r="C228" s="32"/>
      <c r="D228" s="32"/>
      <c r="E228" s="32"/>
      <c r="F228" s="32"/>
      <c r="G228" s="11" t="s">
        <v>697</v>
      </c>
      <c r="H228" s="12">
        <v>3</v>
      </c>
    </row>
    <row r="229" spans="1:8" ht="45" x14ac:dyDescent="0.3">
      <c r="A229" s="39"/>
      <c r="B229" s="21"/>
      <c r="C229" s="32"/>
      <c r="D229" s="32"/>
      <c r="E229" s="32"/>
      <c r="F229" s="32"/>
      <c r="G229" s="11" t="s">
        <v>696</v>
      </c>
      <c r="H229" s="12">
        <v>3</v>
      </c>
    </row>
    <row r="230" spans="1:8" ht="45" x14ac:dyDescent="0.3">
      <c r="A230" s="39"/>
      <c r="B230" s="21"/>
      <c r="C230" s="32"/>
      <c r="D230" s="32"/>
      <c r="E230" s="32"/>
      <c r="F230" s="32"/>
      <c r="G230" s="11" t="s">
        <v>695</v>
      </c>
      <c r="H230" s="12">
        <v>3</v>
      </c>
    </row>
    <row r="231" spans="1:8" ht="30.6" thickBot="1" x14ac:dyDescent="0.35">
      <c r="A231" s="39"/>
      <c r="B231" s="21"/>
      <c r="C231" s="32"/>
      <c r="D231" s="32"/>
      <c r="E231" s="32"/>
      <c r="F231" s="32"/>
      <c r="G231" s="11" t="s">
        <v>694</v>
      </c>
      <c r="H231" s="12">
        <v>3</v>
      </c>
    </row>
    <row r="232" spans="1:8" x14ac:dyDescent="0.3">
      <c r="A232" s="39"/>
      <c r="B232" s="21"/>
      <c r="C232" s="32"/>
      <c r="D232" s="32"/>
      <c r="E232" s="32"/>
      <c r="F232" s="32"/>
      <c r="G232" s="23" t="s">
        <v>693</v>
      </c>
      <c r="H232" s="24"/>
    </row>
    <row r="233" spans="1:8" ht="30" x14ac:dyDescent="0.3">
      <c r="A233" s="39"/>
      <c r="B233" s="21"/>
      <c r="C233" s="32"/>
      <c r="D233" s="32"/>
      <c r="E233" s="32"/>
      <c r="F233" s="32"/>
      <c r="G233" s="11" t="s">
        <v>692</v>
      </c>
      <c r="H233" s="12">
        <v>1</v>
      </c>
    </row>
    <row r="234" spans="1:8" x14ac:dyDescent="0.3">
      <c r="A234" s="39"/>
      <c r="B234" s="21"/>
      <c r="C234" s="32"/>
      <c r="D234" s="32"/>
      <c r="E234" s="32"/>
      <c r="F234" s="32"/>
      <c r="G234" s="11" t="s">
        <v>691</v>
      </c>
      <c r="H234" s="12">
        <v>2</v>
      </c>
    </row>
    <row r="235" spans="1:8" ht="45" x14ac:dyDescent="0.3">
      <c r="A235" s="39"/>
      <c r="B235" s="21"/>
      <c r="C235" s="32"/>
      <c r="D235" s="32"/>
      <c r="E235" s="32"/>
      <c r="F235" s="32"/>
      <c r="G235" s="11" t="s">
        <v>690</v>
      </c>
      <c r="H235" s="12">
        <v>1</v>
      </c>
    </row>
    <row r="236" spans="1:8" ht="30" x14ac:dyDescent="0.3">
      <c r="A236" s="39"/>
      <c r="B236" s="21"/>
      <c r="C236" s="32"/>
      <c r="D236" s="32"/>
      <c r="E236" s="32"/>
      <c r="F236" s="32"/>
      <c r="G236" s="11" t="s">
        <v>689</v>
      </c>
      <c r="H236" s="12">
        <v>1</v>
      </c>
    </row>
    <row r="237" spans="1:8" x14ac:dyDescent="0.3">
      <c r="A237" s="39"/>
      <c r="B237" s="21"/>
      <c r="C237" s="32"/>
      <c r="D237" s="32"/>
      <c r="E237" s="32"/>
      <c r="F237" s="32"/>
      <c r="G237" s="11" t="s">
        <v>688</v>
      </c>
      <c r="H237" s="12">
        <v>2</v>
      </c>
    </row>
    <row r="238" spans="1:8" x14ac:dyDescent="0.3">
      <c r="A238" s="39"/>
      <c r="B238" s="21"/>
      <c r="C238" s="32"/>
      <c r="D238" s="32"/>
      <c r="E238" s="32"/>
      <c r="F238" s="32"/>
      <c r="G238" s="11" t="s">
        <v>687</v>
      </c>
      <c r="H238" s="12">
        <v>3</v>
      </c>
    </row>
    <row r="239" spans="1:8" ht="30" x14ac:dyDescent="0.3">
      <c r="A239" s="39"/>
      <c r="B239" s="21"/>
      <c r="C239" s="32"/>
      <c r="D239" s="32"/>
      <c r="E239" s="32"/>
      <c r="F239" s="32"/>
      <c r="G239" s="11" t="s">
        <v>686</v>
      </c>
      <c r="H239" s="12">
        <v>1</v>
      </c>
    </row>
    <row r="240" spans="1:8" ht="30" x14ac:dyDescent="0.3">
      <c r="A240" s="39"/>
      <c r="B240" s="21"/>
      <c r="C240" s="32"/>
      <c r="D240" s="32"/>
      <c r="E240" s="32"/>
      <c r="F240" s="32"/>
      <c r="G240" s="11" t="s">
        <v>685</v>
      </c>
      <c r="H240" s="12">
        <v>2</v>
      </c>
    </row>
    <row r="241" spans="1:8" x14ac:dyDescent="0.3">
      <c r="A241" s="39"/>
      <c r="B241" s="21"/>
      <c r="C241" s="32"/>
      <c r="D241" s="32"/>
      <c r="E241" s="32"/>
      <c r="F241" s="32"/>
      <c r="G241" s="11" t="s">
        <v>684</v>
      </c>
      <c r="H241" s="12">
        <v>2</v>
      </c>
    </row>
    <row r="242" spans="1:8" ht="45.6" thickBot="1" x14ac:dyDescent="0.35">
      <c r="A242" s="39"/>
      <c r="B242" s="21"/>
      <c r="C242" s="32"/>
      <c r="D242" s="32"/>
      <c r="E242" s="32"/>
      <c r="F242" s="32"/>
      <c r="G242" s="11" t="s">
        <v>683</v>
      </c>
      <c r="H242" s="12">
        <v>3</v>
      </c>
    </row>
    <row r="243" spans="1:8" x14ac:dyDescent="0.3">
      <c r="A243" s="39"/>
      <c r="B243" s="21"/>
      <c r="C243" s="32"/>
      <c r="D243" s="32"/>
      <c r="E243" s="32"/>
      <c r="F243" s="32"/>
      <c r="G243" s="23" t="s">
        <v>682</v>
      </c>
      <c r="H243" s="24"/>
    </row>
    <row r="244" spans="1:8" ht="30" x14ac:dyDescent="0.3">
      <c r="A244" s="39"/>
      <c r="B244" s="21"/>
      <c r="C244" s="32"/>
      <c r="D244" s="32"/>
      <c r="E244" s="32"/>
      <c r="F244" s="32"/>
      <c r="G244" s="11" t="s">
        <v>681</v>
      </c>
      <c r="H244" s="12">
        <v>1</v>
      </c>
    </row>
    <row r="245" spans="1:8" x14ac:dyDescent="0.3">
      <c r="A245" s="39"/>
      <c r="B245" s="21"/>
      <c r="C245" s="32"/>
      <c r="D245" s="32"/>
      <c r="E245" s="32"/>
      <c r="F245" s="32"/>
      <c r="G245" s="11" t="s">
        <v>680</v>
      </c>
      <c r="H245" s="12">
        <v>2</v>
      </c>
    </row>
    <row r="246" spans="1:8" x14ac:dyDescent="0.3">
      <c r="A246" s="39"/>
      <c r="B246" s="21"/>
      <c r="C246" s="32"/>
      <c r="D246" s="32"/>
      <c r="E246" s="32"/>
      <c r="F246" s="32"/>
      <c r="G246" s="11" t="s">
        <v>679</v>
      </c>
      <c r="H246" s="12">
        <v>2</v>
      </c>
    </row>
    <row r="247" spans="1:8" ht="60" x14ac:dyDescent="0.3">
      <c r="A247" s="39"/>
      <c r="B247" s="21"/>
      <c r="C247" s="32"/>
      <c r="D247" s="32"/>
      <c r="E247" s="32"/>
      <c r="F247" s="32"/>
      <c r="G247" s="11" t="s">
        <v>678</v>
      </c>
      <c r="H247" s="12">
        <v>3</v>
      </c>
    </row>
    <row r="248" spans="1:8" ht="60" x14ac:dyDescent="0.3">
      <c r="A248" s="39"/>
      <c r="B248" s="21"/>
      <c r="C248" s="32"/>
      <c r="D248" s="32"/>
      <c r="E248" s="32"/>
      <c r="F248" s="32"/>
      <c r="G248" s="11" t="s">
        <v>677</v>
      </c>
      <c r="H248" s="12">
        <v>3</v>
      </c>
    </row>
    <row r="249" spans="1:8" x14ac:dyDescent="0.3">
      <c r="A249" s="39"/>
      <c r="B249" s="21"/>
      <c r="C249" s="32"/>
      <c r="D249" s="32"/>
      <c r="E249" s="32"/>
      <c r="F249" s="32"/>
      <c r="G249" s="11" t="s">
        <v>676</v>
      </c>
      <c r="H249" s="12">
        <v>2</v>
      </c>
    </row>
    <row r="250" spans="1:8" ht="30" x14ac:dyDescent="0.3">
      <c r="A250" s="39"/>
      <c r="B250" s="21"/>
      <c r="C250" s="32"/>
      <c r="D250" s="32"/>
      <c r="E250" s="32"/>
      <c r="F250" s="32"/>
      <c r="G250" s="11" t="s">
        <v>675</v>
      </c>
      <c r="H250" s="12">
        <v>2</v>
      </c>
    </row>
    <row r="251" spans="1:8" ht="30.6" thickBot="1" x14ac:dyDescent="0.35">
      <c r="A251" s="39"/>
      <c r="B251" s="21"/>
      <c r="C251" s="32"/>
      <c r="D251" s="32"/>
      <c r="E251" s="32"/>
      <c r="F251" s="32"/>
      <c r="G251" s="11" t="s">
        <v>674</v>
      </c>
      <c r="H251" s="12">
        <v>2</v>
      </c>
    </row>
    <row r="252" spans="1:8" x14ac:dyDescent="0.3">
      <c r="A252" s="39"/>
      <c r="B252" s="21"/>
      <c r="C252" s="32"/>
      <c r="D252" s="32"/>
      <c r="E252" s="32"/>
      <c r="F252" s="32"/>
      <c r="G252" s="23" t="s">
        <v>673</v>
      </c>
      <c r="H252" s="24"/>
    </row>
    <row r="253" spans="1:8" x14ac:dyDescent="0.3">
      <c r="A253" s="39"/>
      <c r="B253" s="21"/>
      <c r="C253" s="32"/>
      <c r="D253" s="32"/>
      <c r="E253" s="32"/>
      <c r="F253" s="32"/>
      <c r="G253" s="11" t="s">
        <v>672</v>
      </c>
      <c r="H253" s="12">
        <v>2</v>
      </c>
    </row>
    <row r="254" spans="1:8" ht="30" x14ac:dyDescent="0.3">
      <c r="A254" s="39"/>
      <c r="B254" s="21"/>
      <c r="C254" s="32"/>
      <c r="D254" s="32"/>
      <c r="E254" s="32"/>
      <c r="F254" s="32"/>
      <c r="G254" s="11" t="s">
        <v>671</v>
      </c>
      <c r="H254" s="12">
        <v>2</v>
      </c>
    </row>
    <row r="255" spans="1:8" ht="75" x14ac:dyDescent="0.3">
      <c r="A255" s="39"/>
      <c r="B255" s="21"/>
      <c r="C255" s="32"/>
      <c r="D255" s="32"/>
      <c r="E255" s="32"/>
      <c r="F255" s="32"/>
      <c r="G255" s="11" t="s">
        <v>670</v>
      </c>
      <c r="H255" s="12">
        <v>3</v>
      </c>
    </row>
    <row r="256" spans="1:8" ht="30" x14ac:dyDescent="0.3">
      <c r="A256" s="39"/>
      <c r="B256" s="21"/>
      <c r="C256" s="32"/>
      <c r="D256" s="32"/>
      <c r="E256" s="32"/>
      <c r="F256" s="32"/>
      <c r="G256" s="11" t="s">
        <v>669</v>
      </c>
      <c r="H256" s="12">
        <v>2</v>
      </c>
    </row>
    <row r="257" spans="1:8" ht="75" x14ac:dyDescent="0.3">
      <c r="A257" s="39"/>
      <c r="B257" s="21"/>
      <c r="C257" s="32"/>
      <c r="D257" s="32"/>
      <c r="E257" s="32"/>
      <c r="F257" s="32"/>
      <c r="G257" s="11" t="s">
        <v>668</v>
      </c>
      <c r="H257" s="12">
        <v>2</v>
      </c>
    </row>
    <row r="258" spans="1:8" ht="30" x14ac:dyDescent="0.3">
      <c r="A258" s="39"/>
      <c r="B258" s="21"/>
      <c r="C258" s="32"/>
      <c r="D258" s="32"/>
      <c r="E258" s="32"/>
      <c r="F258" s="32"/>
      <c r="G258" s="11" t="s">
        <v>667</v>
      </c>
      <c r="H258" s="12">
        <v>2</v>
      </c>
    </row>
    <row r="259" spans="1:8" ht="30.6" thickBot="1" x14ac:dyDescent="0.35">
      <c r="A259" s="39"/>
      <c r="B259" s="21"/>
      <c r="C259" s="32"/>
      <c r="D259" s="32"/>
      <c r="E259" s="32"/>
      <c r="F259" s="32"/>
      <c r="G259" s="11" t="s">
        <v>666</v>
      </c>
      <c r="H259" s="12">
        <v>5</v>
      </c>
    </row>
    <row r="260" spans="1:8" x14ac:dyDescent="0.3">
      <c r="A260" s="39"/>
      <c r="B260" s="21"/>
      <c r="C260" s="32"/>
      <c r="D260" s="32"/>
      <c r="E260" s="32"/>
      <c r="F260" s="32"/>
      <c r="G260" s="23" t="s">
        <v>618</v>
      </c>
      <c r="H260" s="24"/>
    </row>
    <row r="261" spans="1:8" x14ac:dyDescent="0.3">
      <c r="A261" s="39"/>
      <c r="B261" s="21"/>
      <c r="C261" s="32"/>
      <c r="D261" s="32"/>
      <c r="E261" s="32"/>
      <c r="F261" s="32"/>
      <c r="G261" s="11" t="s">
        <v>665</v>
      </c>
      <c r="H261" s="12">
        <v>35</v>
      </c>
    </row>
    <row r="262" spans="1:8" x14ac:dyDescent="0.3">
      <c r="A262" s="39"/>
      <c r="B262" s="21"/>
      <c r="C262" s="32"/>
      <c r="D262" s="32"/>
      <c r="E262" s="32"/>
      <c r="F262" s="32"/>
      <c r="G262" s="11" t="s">
        <v>617</v>
      </c>
      <c r="H262" s="12">
        <v>34</v>
      </c>
    </row>
    <row r="263" spans="1:8" x14ac:dyDescent="0.3">
      <c r="A263" s="39"/>
      <c r="B263" s="21"/>
      <c r="C263" s="32"/>
      <c r="D263" s="32"/>
      <c r="E263" s="32"/>
      <c r="F263" s="32"/>
      <c r="G263" s="11" t="s">
        <v>616</v>
      </c>
      <c r="H263" s="12">
        <v>34</v>
      </c>
    </row>
    <row r="264" spans="1:8" ht="15.6" thickBot="1" x14ac:dyDescent="0.35">
      <c r="A264" s="39"/>
      <c r="B264" s="21"/>
      <c r="C264" s="32"/>
      <c r="D264" s="32"/>
      <c r="E264" s="32"/>
      <c r="F264" s="32"/>
      <c r="G264" s="11" t="s">
        <v>664</v>
      </c>
      <c r="H264" s="12">
        <v>20</v>
      </c>
    </row>
    <row r="265" spans="1:8" x14ac:dyDescent="0.3">
      <c r="A265" s="39"/>
      <c r="B265" s="21"/>
      <c r="C265" s="32"/>
      <c r="D265" s="32"/>
      <c r="E265" s="32"/>
      <c r="F265" s="32"/>
      <c r="G265" s="23" t="s">
        <v>636</v>
      </c>
      <c r="H265" s="24"/>
    </row>
    <row r="266" spans="1:8" ht="30" x14ac:dyDescent="0.3">
      <c r="A266" s="39"/>
      <c r="B266" s="21"/>
      <c r="C266" s="32"/>
      <c r="D266" s="32"/>
      <c r="E266" s="32"/>
      <c r="F266" s="32"/>
      <c r="G266" s="11" t="s">
        <v>635</v>
      </c>
      <c r="H266" s="12">
        <v>2</v>
      </c>
    </row>
    <row r="267" spans="1:8" ht="15.6" thickBot="1" x14ac:dyDescent="0.35">
      <c r="A267" s="39"/>
      <c r="B267" s="21"/>
      <c r="C267" s="33"/>
      <c r="D267" s="33"/>
      <c r="E267" s="33"/>
      <c r="F267" s="33"/>
      <c r="G267" s="25" t="s">
        <v>8</v>
      </c>
      <c r="H267" s="27">
        <f>SUM(H266,H261:H264,H253:H259,H244:H251,H233:H242,H226:H231,H220:H224,H215:H218,H206:H213,H196:H204)</f>
        <v>353</v>
      </c>
    </row>
    <row r="268" spans="1:8" ht="92.25" customHeight="1" thickBot="1" x14ac:dyDescent="0.35">
      <c r="A268" s="40"/>
      <c r="B268" s="22"/>
      <c r="C268" s="61" t="s">
        <v>663</v>
      </c>
      <c r="D268" s="61"/>
      <c r="E268" s="61"/>
      <c r="F268" s="60"/>
      <c r="G268" s="26"/>
      <c r="H268" s="28"/>
    </row>
    <row r="269" spans="1:8" ht="16.5" customHeight="1" x14ac:dyDescent="0.3">
      <c r="A269" s="38">
        <v>15</v>
      </c>
      <c r="B269" s="20" t="s">
        <v>640</v>
      </c>
      <c r="C269" s="31" t="s">
        <v>662</v>
      </c>
      <c r="D269" s="31" t="s">
        <v>661</v>
      </c>
      <c r="E269" s="31" t="s">
        <v>660</v>
      </c>
      <c r="F269" s="31" t="s">
        <v>659</v>
      </c>
      <c r="G269" s="23" t="s">
        <v>636</v>
      </c>
      <c r="H269" s="24"/>
    </row>
    <row r="270" spans="1:8" ht="30.6" thickBot="1" x14ac:dyDescent="0.35">
      <c r="A270" s="39"/>
      <c r="B270" s="21"/>
      <c r="C270" s="32"/>
      <c r="D270" s="32"/>
      <c r="E270" s="32"/>
      <c r="F270" s="32"/>
      <c r="G270" s="11" t="s">
        <v>635</v>
      </c>
      <c r="H270" s="12">
        <v>4</v>
      </c>
    </row>
    <row r="271" spans="1:8" x14ac:dyDescent="0.3">
      <c r="A271" s="39"/>
      <c r="B271" s="21"/>
      <c r="C271" s="32"/>
      <c r="D271" s="32"/>
      <c r="E271" s="32"/>
      <c r="F271" s="32"/>
      <c r="G271" s="23" t="s">
        <v>658</v>
      </c>
      <c r="H271" s="24"/>
    </row>
    <row r="272" spans="1:8" ht="30" x14ac:dyDescent="0.3">
      <c r="A272" s="39"/>
      <c r="B272" s="21"/>
      <c r="C272" s="32"/>
      <c r="D272" s="32"/>
      <c r="E272" s="32"/>
      <c r="F272" s="32"/>
      <c r="G272" s="11" t="s">
        <v>657</v>
      </c>
      <c r="H272" s="12">
        <v>4</v>
      </c>
    </row>
    <row r="273" spans="1:8" ht="30.6" thickBot="1" x14ac:dyDescent="0.35">
      <c r="A273" s="39"/>
      <c r="B273" s="21"/>
      <c r="C273" s="32"/>
      <c r="D273" s="32"/>
      <c r="E273" s="32"/>
      <c r="F273" s="32"/>
      <c r="G273" s="11" t="s">
        <v>656</v>
      </c>
      <c r="H273" s="12">
        <v>1</v>
      </c>
    </row>
    <row r="274" spans="1:8" x14ac:dyDescent="0.3">
      <c r="A274" s="39"/>
      <c r="B274" s="21"/>
      <c r="C274" s="32"/>
      <c r="D274" s="32"/>
      <c r="E274" s="32"/>
      <c r="F274" s="32"/>
      <c r="G274" s="23" t="s">
        <v>655</v>
      </c>
      <c r="H274" s="24"/>
    </row>
    <row r="275" spans="1:8" ht="30" x14ac:dyDescent="0.3">
      <c r="A275" s="39"/>
      <c r="B275" s="21"/>
      <c r="C275" s="32"/>
      <c r="D275" s="32"/>
      <c r="E275" s="32"/>
      <c r="F275" s="32"/>
      <c r="G275" s="11" t="s">
        <v>654</v>
      </c>
      <c r="H275" s="12">
        <v>1</v>
      </c>
    </row>
    <row r="276" spans="1:8" ht="45.6" thickBot="1" x14ac:dyDescent="0.35">
      <c r="A276" s="39"/>
      <c r="B276" s="21"/>
      <c r="C276" s="32"/>
      <c r="D276" s="32"/>
      <c r="E276" s="32"/>
      <c r="F276" s="32"/>
      <c r="G276" s="11" t="s">
        <v>653</v>
      </c>
      <c r="H276" s="12">
        <v>1</v>
      </c>
    </row>
    <row r="277" spans="1:8" ht="15.75" customHeight="1" x14ac:dyDescent="0.3">
      <c r="A277" s="39"/>
      <c r="B277" s="21"/>
      <c r="C277" s="32"/>
      <c r="D277" s="32"/>
      <c r="E277" s="32"/>
      <c r="F277" s="32"/>
      <c r="G277" s="23" t="s">
        <v>634</v>
      </c>
      <c r="H277" s="24"/>
    </row>
    <row r="278" spans="1:8" ht="30" x14ac:dyDescent="0.3">
      <c r="A278" s="39"/>
      <c r="B278" s="21"/>
      <c r="C278" s="32"/>
      <c r="D278" s="32"/>
      <c r="E278" s="32"/>
      <c r="F278" s="32"/>
      <c r="G278" s="11" t="s">
        <v>373</v>
      </c>
      <c r="H278" s="12">
        <v>1</v>
      </c>
    </row>
    <row r="279" spans="1:8" ht="77.25" customHeight="1" thickBot="1" x14ac:dyDescent="0.35">
      <c r="A279" s="39"/>
      <c r="B279" s="21"/>
      <c r="C279" s="33"/>
      <c r="D279" s="33"/>
      <c r="E279" s="33"/>
      <c r="F279" s="33"/>
      <c r="G279" s="25" t="s">
        <v>8</v>
      </c>
      <c r="H279" s="27">
        <f>SUM(H278,H275:H276,H272:H273,H270)</f>
        <v>12</v>
      </c>
    </row>
    <row r="280" spans="1:8" ht="99" customHeight="1" thickBot="1" x14ac:dyDescent="0.35">
      <c r="A280" s="40"/>
      <c r="B280" s="22"/>
      <c r="C280" s="61" t="s">
        <v>652</v>
      </c>
      <c r="D280" s="61"/>
      <c r="E280" s="61"/>
      <c r="F280" s="60"/>
      <c r="G280" s="26"/>
      <c r="H280" s="28"/>
    </row>
    <row r="281" spans="1:8" ht="15.75" customHeight="1" x14ac:dyDescent="0.3">
      <c r="A281" s="38">
        <v>16</v>
      </c>
      <c r="B281" s="20" t="s">
        <v>640</v>
      </c>
      <c r="C281" s="31" t="s">
        <v>651</v>
      </c>
      <c r="D281" s="31" t="s">
        <v>650</v>
      </c>
      <c r="E281" s="31" t="s">
        <v>649</v>
      </c>
      <c r="F281" s="31" t="s">
        <v>648</v>
      </c>
      <c r="G281" s="23" t="s">
        <v>636</v>
      </c>
      <c r="H281" s="24"/>
    </row>
    <row r="282" spans="1:8" ht="30.6" thickBot="1" x14ac:dyDescent="0.35">
      <c r="A282" s="39"/>
      <c r="B282" s="21"/>
      <c r="C282" s="32"/>
      <c r="D282" s="32"/>
      <c r="E282" s="32"/>
      <c r="F282" s="32"/>
      <c r="G282" s="11" t="s">
        <v>635</v>
      </c>
      <c r="H282" s="12">
        <v>4</v>
      </c>
    </row>
    <row r="283" spans="1:8" ht="15.75" customHeight="1" x14ac:dyDescent="0.3">
      <c r="A283" s="39"/>
      <c r="B283" s="21"/>
      <c r="C283" s="32"/>
      <c r="D283" s="32"/>
      <c r="E283" s="32"/>
      <c r="F283" s="32"/>
      <c r="G283" s="23" t="s">
        <v>634</v>
      </c>
      <c r="H283" s="24"/>
    </row>
    <row r="284" spans="1:8" ht="30" x14ac:dyDescent="0.3">
      <c r="A284" s="39"/>
      <c r="B284" s="21"/>
      <c r="C284" s="32"/>
      <c r="D284" s="32"/>
      <c r="E284" s="32"/>
      <c r="F284" s="32"/>
      <c r="G284" s="11" t="s">
        <v>373</v>
      </c>
      <c r="H284" s="12">
        <v>1</v>
      </c>
    </row>
    <row r="285" spans="1:8" ht="30" x14ac:dyDescent="0.3">
      <c r="A285" s="39"/>
      <c r="B285" s="21"/>
      <c r="C285" s="32"/>
      <c r="D285" s="32"/>
      <c r="E285" s="32"/>
      <c r="F285" s="32"/>
      <c r="G285" s="11" t="s">
        <v>633</v>
      </c>
      <c r="H285" s="12">
        <v>2</v>
      </c>
    </row>
    <row r="286" spans="1:8" ht="161.25" customHeight="1" thickBot="1" x14ac:dyDescent="0.35">
      <c r="A286" s="39"/>
      <c r="B286" s="21"/>
      <c r="C286" s="33"/>
      <c r="D286" s="33"/>
      <c r="E286" s="33"/>
      <c r="F286" s="33"/>
      <c r="G286" s="25" t="s">
        <v>8</v>
      </c>
      <c r="H286" s="27">
        <f>SUM(H282:H282,H284:H285,)</f>
        <v>7</v>
      </c>
    </row>
    <row r="287" spans="1:8" ht="84" customHeight="1" thickBot="1" x14ac:dyDescent="0.35">
      <c r="A287" s="40"/>
      <c r="B287" s="22"/>
      <c r="C287" s="61" t="s">
        <v>647</v>
      </c>
      <c r="D287" s="61"/>
      <c r="E287" s="61"/>
      <c r="F287" s="60"/>
      <c r="G287" s="26"/>
      <c r="H287" s="28"/>
    </row>
    <row r="288" spans="1:8" ht="16.5" customHeight="1" x14ac:dyDescent="0.3">
      <c r="A288" s="38">
        <v>17</v>
      </c>
      <c r="B288" s="20" t="s">
        <v>640</v>
      </c>
      <c r="C288" s="31" t="s">
        <v>646</v>
      </c>
      <c r="D288" s="31" t="s">
        <v>645</v>
      </c>
      <c r="E288" s="31" t="s">
        <v>644</v>
      </c>
      <c r="F288" s="31" t="s">
        <v>643</v>
      </c>
      <c r="G288" s="23" t="s">
        <v>636</v>
      </c>
      <c r="H288" s="24"/>
    </row>
    <row r="289" spans="1:8" ht="30.6" thickBot="1" x14ac:dyDescent="0.35">
      <c r="A289" s="39"/>
      <c r="B289" s="21"/>
      <c r="C289" s="32"/>
      <c r="D289" s="32"/>
      <c r="E289" s="32"/>
      <c r="F289" s="32"/>
      <c r="G289" s="11" t="s">
        <v>635</v>
      </c>
      <c r="H289" s="12">
        <v>2</v>
      </c>
    </row>
    <row r="290" spans="1:8" ht="15.75" customHeight="1" x14ac:dyDescent="0.3">
      <c r="A290" s="39"/>
      <c r="B290" s="21"/>
      <c r="C290" s="32"/>
      <c r="D290" s="32"/>
      <c r="E290" s="32"/>
      <c r="F290" s="32"/>
      <c r="G290" s="23" t="s">
        <v>634</v>
      </c>
      <c r="H290" s="24"/>
    </row>
    <row r="291" spans="1:8" ht="30" x14ac:dyDescent="0.3">
      <c r="A291" s="39"/>
      <c r="B291" s="21"/>
      <c r="C291" s="32"/>
      <c r="D291" s="32"/>
      <c r="E291" s="32"/>
      <c r="F291" s="32"/>
      <c r="G291" s="11" t="s">
        <v>373</v>
      </c>
      <c r="H291" s="12">
        <v>1</v>
      </c>
    </row>
    <row r="292" spans="1:8" ht="30" x14ac:dyDescent="0.3">
      <c r="A292" s="39"/>
      <c r="B292" s="21"/>
      <c r="C292" s="32"/>
      <c r="D292" s="32"/>
      <c r="E292" s="32"/>
      <c r="F292" s="32"/>
      <c r="G292" s="11" t="s">
        <v>633</v>
      </c>
      <c r="H292" s="19">
        <v>2</v>
      </c>
    </row>
    <row r="293" spans="1:8" ht="45" x14ac:dyDescent="0.3">
      <c r="A293" s="39"/>
      <c r="B293" s="21"/>
      <c r="C293" s="32"/>
      <c r="D293" s="32"/>
      <c r="E293" s="32"/>
      <c r="F293" s="32"/>
      <c r="G293" s="18" t="s">
        <v>642</v>
      </c>
      <c r="H293" s="19">
        <v>3</v>
      </c>
    </row>
    <row r="294" spans="1:8" ht="15.6" thickBot="1" x14ac:dyDescent="0.35">
      <c r="A294" s="39"/>
      <c r="B294" s="21"/>
      <c r="C294" s="33"/>
      <c r="D294" s="33"/>
      <c r="E294" s="33"/>
      <c r="F294" s="33"/>
      <c r="G294" s="25" t="s">
        <v>8</v>
      </c>
      <c r="H294" s="27">
        <f>SUM(H289:H289,H291:H293,)</f>
        <v>8</v>
      </c>
    </row>
    <row r="295" spans="1:8" ht="90.75" customHeight="1" thickBot="1" x14ac:dyDescent="0.35">
      <c r="A295" s="40"/>
      <c r="B295" s="22"/>
      <c r="C295" s="61" t="s">
        <v>641</v>
      </c>
      <c r="D295" s="61"/>
      <c r="E295" s="61"/>
      <c r="F295" s="60"/>
      <c r="G295" s="26"/>
      <c r="H295" s="28"/>
    </row>
    <row r="296" spans="1:8" ht="16.5" customHeight="1" x14ac:dyDescent="0.3">
      <c r="A296" s="38">
        <v>18</v>
      </c>
      <c r="B296" s="20" t="s">
        <v>640</v>
      </c>
      <c r="C296" s="31" t="s">
        <v>639</v>
      </c>
      <c r="D296" s="31" t="s">
        <v>638</v>
      </c>
      <c r="E296" s="31" t="s">
        <v>637</v>
      </c>
      <c r="F296" s="31" t="s">
        <v>627</v>
      </c>
      <c r="G296" s="23" t="s">
        <v>636</v>
      </c>
      <c r="H296" s="24"/>
    </row>
    <row r="297" spans="1:8" ht="30.6" thickBot="1" x14ac:dyDescent="0.35">
      <c r="A297" s="39"/>
      <c r="B297" s="21"/>
      <c r="C297" s="32"/>
      <c r="D297" s="32"/>
      <c r="E297" s="32"/>
      <c r="F297" s="32"/>
      <c r="G297" s="11" t="s">
        <v>635</v>
      </c>
      <c r="H297" s="12">
        <v>4</v>
      </c>
    </row>
    <row r="298" spans="1:8" x14ac:dyDescent="0.3">
      <c r="A298" s="39"/>
      <c r="B298" s="21"/>
      <c r="C298" s="32"/>
      <c r="D298" s="32"/>
      <c r="E298" s="32"/>
      <c r="F298" s="32"/>
      <c r="G298" s="23" t="s">
        <v>634</v>
      </c>
      <c r="H298" s="24"/>
    </row>
    <row r="299" spans="1:8" ht="30" x14ac:dyDescent="0.3">
      <c r="A299" s="39"/>
      <c r="B299" s="21"/>
      <c r="C299" s="32"/>
      <c r="D299" s="32"/>
      <c r="E299" s="32"/>
      <c r="F299" s="32"/>
      <c r="G299" s="11" t="s">
        <v>373</v>
      </c>
      <c r="H299" s="12">
        <v>2</v>
      </c>
    </row>
    <row r="300" spans="1:8" ht="30" x14ac:dyDescent="0.3">
      <c r="A300" s="39"/>
      <c r="B300" s="21"/>
      <c r="C300" s="32"/>
      <c r="D300" s="32"/>
      <c r="E300" s="32"/>
      <c r="F300" s="32"/>
      <c r="G300" s="11" t="s">
        <v>633</v>
      </c>
      <c r="H300" s="12">
        <v>3</v>
      </c>
    </row>
    <row r="301" spans="1:8" ht="122.25" customHeight="1" thickBot="1" x14ac:dyDescent="0.35">
      <c r="A301" s="39"/>
      <c r="B301" s="21"/>
      <c r="C301" s="33"/>
      <c r="D301" s="33"/>
      <c r="E301" s="33"/>
      <c r="F301" s="33"/>
      <c r="G301" s="25" t="s">
        <v>8</v>
      </c>
      <c r="H301" s="27">
        <f>SUM(H297:H297,H299:H300,)</f>
        <v>9</v>
      </c>
    </row>
    <row r="302" spans="1:8" ht="122.25" customHeight="1" thickBot="1" x14ac:dyDescent="0.35">
      <c r="A302" s="40"/>
      <c r="B302" s="22"/>
      <c r="C302" s="61" t="s">
        <v>632</v>
      </c>
      <c r="D302" s="61"/>
      <c r="E302" s="61"/>
      <c r="F302" s="60"/>
      <c r="G302" s="26"/>
      <c r="H302" s="28"/>
    </row>
    <row r="303" spans="1:8" ht="15.75" customHeight="1" x14ac:dyDescent="0.3">
      <c r="A303" s="38">
        <v>19</v>
      </c>
      <c r="B303" s="20" t="s">
        <v>631</v>
      </c>
      <c r="C303" s="31" t="s">
        <v>630</v>
      </c>
      <c r="D303" s="31" t="s">
        <v>629</v>
      </c>
      <c r="E303" s="31" t="s">
        <v>628</v>
      </c>
      <c r="F303" s="31" t="s">
        <v>627</v>
      </c>
      <c r="G303" s="23" t="s">
        <v>626</v>
      </c>
      <c r="H303" s="24"/>
    </row>
    <row r="304" spans="1:8" ht="30" x14ac:dyDescent="0.3">
      <c r="A304" s="39"/>
      <c r="B304" s="21"/>
      <c r="C304" s="32"/>
      <c r="D304" s="32"/>
      <c r="E304" s="32"/>
      <c r="F304" s="32"/>
      <c r="G304" s="11" t="s">
        <v>625</v>
      </c>
      <c r="H304" s="12">
        <v>5</v>
      </c>
    </row>
    <row r="305" spans="1:8" ht="30.6" thickBot="1" x14ac:dyDescent="0.35">
      <c r="A305" s="39"/>
      <c r="B305" s="21"/>
      <c r="C305" s="32"/>
      <c r="D305" s="32"/>
      <c r="E305" s="32"/>
      <c r="F305" s="32"/>
      <c r="G305" s="11" t="s">
        <v>624</v>
      </c>
      <c r="H305" s="12">
        <v>5</v>
      </c>
    </row>
    <row r="306" spans="1:8" x14ac:dyDescent="0.3">
      <c r="A306" s="39"/>
      <c r="B306" s="21"/>
      <c r="C306" s="32"/>
      <c r="D306" s="32"/>
      <c r="E306" s="32"/>
      <c r="F306" s="32"/>
      <c r="G306" s="23" t="s">
        <v>623</v>
      </c>
      <c r="H306" s="24"/>
    </row>
    <row r="307" spans="1:8" ht="30" x14ac:dyDescent="0.3">
      <c r="A307" s="39"/>
      <c r="B307" s="21"/>
      <c r="C307" s="32"/>
      <c r="D307" s="32"/>
      <c r="E307" s="32"/>
      <c r="F307" s="32"/>
      <c r="G307" s="11" t="s">
        <v>622</v>
      </c>
      <c r="H307" s="12">
        <v>2</v>
      </c>
    </row>
    <row r="308" spans="1:8" ht="30" x14ac:dyDescent="0.3">
      <c r="A308" s="39"/>
      <c r="B308" s="21"/>
      <c r="C308" s="32"/>
      <c r="D308" s="32"/>
      <c r="E308" s="32"/>
      <c r="F308" s="32"/>
      <c r="G308" s="11" t="s">
        <v>621</v>
      </c>
      <c r="H308" s="12">
        <v>2</v>
      </c>
    </row>
    <row r="309" spans="1:8" ht="30" x14ac:dyDescent="0.3">
      <c r="A309" s="39"/>
      <c r="B309" s="21"/>
      <c r="C309" s="32"/>
      <c r="D309" s="32"/>
      <c r="E309" s="32"/>
      <c r="F309" s="32"/>
      <c r="G309" s="11" t="s">
        <v>620</v>
      </c>
      <c r="H309" s="12">
        <v>2</v>
      </c>
    </row>
    <row r="310" spans="1:8" ht="25.5" customHeight="1" thickBot="1" x14ac:dyDescent="0.35">
      <c r="A310" s="39"/>
      <c r="B310" s="21"/>
      <c r="C310" s="32"/>
      <c r="D310" s="32"/>
      <c r="E310" s="32"/>
      <c r="F310" s="32"/>
      <c r="G310" s="11" t="s">
        <v>619</v>
      </c>
      <c r="H310" s="12">
        <v>2</v>
      </c>
    </row>
    <row r="311" spans="1:8" x14ac:dyDescent="0.3">
      <c r="A311" s="39"/>
      <c r="B311" s="21"/>
      <c r="C311" s="32"/>
      <c r="D311" s="32"/>
      <c r="E311" s="32"/>
      <c r="F311" s="32"/>
      <c r="G311" s="23" t="s">
        <v>618</v>
      </c>
      <c r="H311" s="24"/>
    </row>
    <row r="312" spans="1:8" x14ac:dyDescent="0.3">
      <c r="A312" s="39"/>
      <c r="B312" s="21"/>
      <c r="C312" s="32"/>
      <c r="D312" s="32"/>
      <c r="E312" s="32"/>
      <c r="F312" s="32"/>
      <c r="G312" s="11" t="s">
        <v>617</v>
      </c>
      <c r="H312" s="12">
        <v>14</v>
      </c>
    </row>
    <row r="313" spans="1:8" x14ac:dyDescent="0.3">
      <c r="A313" s="39"/>
      <c r="B313" s="21"/>
      <c r="C313" s="32"/>
      <c r="D313" s="32"/>
      <c r="E313" s="32"/>
      <c r="F313" s="32"/>
      <c r="G313" s="11" t="s">
        <v>616</v>
      </c>
      <c r="H313" s="12">
        <v>14</v>
      </c>
    </row>
    <row r="314" spans="1:8" ht="15.6" thickBot="1" x14ac:dyDescent="0.35">
      <c r="A314" s="39"/>
      <c r="B314" s="21"/>
      <c r="C314" s="33"/>
      <c r="D314" s="33"/>
      <c r="E314" s="33"/>
      <c r="F314" s="33"/>
      <c r="G314" s="25" t="s">
        <v>8</v>
      </c>
      <c r="H314" s="27">
        <f>SUM(H304:H305,H307:H310,H312:H313)</f>
        <v>46</v>
      </c>
    </row>
    <row r="315" spans="1:8" ht="112.5" customHeight="1" thickBot="1" x14ac:dyDescent="0.35">
      <c r="A315" s="40"/>
      <c r="B315" s="22"/>
      <c r="C315" s="61" t="s">
        <v>615</v>
      </c>
      <c r="D315" s="61"/>
      <c r="E315" s="61"/>
      <c r="F315" s="60"/>
      <c r="G315" s="26"/>
      <c r="H315" s="28"/>
    </row>
    <row r="316" spans="1:8" ht="15.75" customHeight="1" x14ac:dyDescent="0.3">
      <c r="A316" s="38">
        <v>20</v>
      </c>
      <c r="B316" s="20" t="s">
        <v>614</v>
      </c>
      <c r="C316" s="31" t="s">
        <v>613</v>
      </c>
      <c r="D316" s="31" t="s">
        <v>612</v>
      </c>
      <c r="E316" s="31" t="s">
        <v>277</v>
      </c>
      <c r="F316" s="31" t="s">
        <v>276</v>
      </c>
      <c r="G316" s="23" t="s">
        <v>611</v>
      </c>
      <c r="H316" s="24"/>
    </row>
    <row r="317" spans="1:8" x14ac:dyDescent="0.3">
      <c r="A317" s="39"/>
      <c r="B317" s="21"/>
      <c r="C317" s="32"/>
      <c r="D317" s="32"/>
      <c r="E317" s="32"/>
      <c r="F317" s="32"/>
      <c r="G317" s="11" t="s">
        <v>610</v>
      </c>
      <c r="H317" s="12">
        <v>3</v>
      </c>
    </row>
    <row r="318" spans="1:8" ht="30" x14ac:dyDescent="0.3">
      <c r="A318" s="39"/>
      <c r="B318" s="21"/>
      <c r="C318" s="32"/>
      <c r="D318" s="32"/>
      <c r="E318" s="32"/>
      <c r="F318" s="32"/>
      <c r="G318" s="11" t="s">
        <v>609</v>
      </c>
      <c r="H318" s="12">
        <v>5</v>
      </c>
    </row>
    <row r="319" spans="1:8" x14ac:dyDescent="0.3">
      <c r="A319" s="39"/>
      <c r="B319" s="21"/>
      <c r="C319" s="32"/>
      <c r="D319" s="32"/>
      <c r="E319" s="32"/>
      <c r="F319" s="32"/>
      <c r="G319" s="11" t="s">
        <v>608</v>
      </c>
      <c r="H319" s="12">
        <v>8</v>
      </c>
    </row>
    <row r="320" spans="1:8" x14ac:dyDescent="0.3">
      <c r="A320" s="39"/>
      <c r="B320" s="21"/>
      <c r="C320" s="32"/>
      <c r="D320" s="32"/>
      <c r="E320" s="32"/>
      <c r="F320" s="32"/>
      <c r="G320" s="11" t="s">
        <v>607</v>
      </c>
      <c r="H320" s="12">
        <v>7</v>
      </c>
    </row>
    <row r="321" spans="1:8" ht="15.6" thickBot="1" x14ac:dyDescent="0.35">
      <c r="A321" s="39"/>
      <c r="B321" s="21"/>
      <c r="C321" s="33"/>
      <c r="D321" s="33"/>
      <c r="E321" s="33"/>
      <c r="F321" s="33"/>
      <c r="G321" s="25" t="s">
        <v>8</v>
      </c>
      <c r="H321" s="27">
        <f>SUM(H317:H320)</f>
        <v>23</v>
      </c>
    </row>
    <row r="322" spans="1:8" ht="69" customHeight="1" thickBot="1" x14ac:dyDescent="0.35">
      <c r="A322" s="40"/>
      <c r="B322" s="22"/>
      <c r="C322" s="61" t="s">
        <v>606</v>
      </c>
      <c r="D322" s="61"/>
      <c r="E322" s="61"/>
      <c r="F322" s="60"/>
      <c r="G322" s="26"/>
      <c r="H322" s="28"/>
    </row>
    <row r="323" spans="1:8" ht="15.6" thickBot="1" x14ac:dyDescent="0.35">
      <c r="A323" s="91" t="s">
        <v>90</v>
      </c>
      <c r="B323" s="90"/>
      <c r="C323" s="90"/>
      <c r="D323" s="90"/>
      <c r="E323" s="89"/>
      <c r="F323" s="49">
        <f>H10+H36+H48+H54+H66+H88+H123+H131+H140+H146+H172+H184+H193+H267+H279+H286+H294+H301+H314+H321</f>
        <v>924</v>
      </c>
      <c r="G323" s="50"/>
      <c r="H323" s="51"/>
    </row>
    <row r="324" spans="1:8" ht="134.25" customHeight="1" thickBot="1" x14ac:dyDescent="0.35">
      <c r="A324" s="41" t="s">
        <v>9</v>
      </c>
      <c r="B324" s="42"/>
      <c r="C324" s="78" t="s">
        <v>605</v>
      </c>
      <c r="D324" s="77"/>
      <c r="E324" s="77"/>
      <c r="F324" s="76"/>
      <c r="G324" s="13" t="s">
        <v>604</v>
      </c>
      <c r="H324" s="14" t="s">
        <v>603</v>
      </c>
    </row>
    <row r="325" spans="1:8" ht="81.75" customHeight="1" thickBot="1" x14ac:dyDescent="0.35">
      <c r="A325" s="41" t="s">
        <v>9</v>
      </c>
      <c r="B325" s="42"/>
      <c r="C325" s="78" t="s">
        <v>602</v>
      </c>
      <c r="D325" s="77"/>
      <c r="E325" s="77"/>
      <c r="F325" s="76"/>
      <c r="G325" s="13" t="s">
        <v>599</v>
      </c>
      <c r="H325" s="14" t="s">
        <v>601</v>
      </c>
    </row>
    <row r="326" spans="1:8" ht="87.75" customHeight="1" thickBot="1" x14ac:dyDescent="0.35">
      <c r="A326" s="41" t="s">
        <v>9</v>
      </c>
      <c r="B326" s="42"/>
      <c r="C326" s="78" t="s">
        <v>600</v>
      </c>
      <c r="D326" s="77"/>
      <c r="E326" s="77"/>
      <c r="F326" s="76"/>
      <c r="G326" s="56" t="s">
        <v>599</v>
      </c>
      <c r="H326" s="71" t="s">
        <v>598</v>
      </c>
    </row>
  </sheetData>
  <sheetProtection algorithmName="SHA-512" hashValue="cNHCiB4T7AEG0enKf3+OBJEjY4JdYF9SbytwBssHdrdXc5la2NTzGJzLI7GrQas9kTuWl+oR9GTe4Chx+qJWfQ==" saltValue="pPg7bw568kM1EFob96dTag==" spinCount="100000" sheet="1" formatCells="0" formatColumns="0" formatRows="0" insertColumns="0" insertRows="0" deleteRows="0" autoFilter="0"/>
  <autoFilter ref="A1:H662" xr:uid="{00000000-0009-0000-0000-000000000000}"/>
  <mergeCells count="260">
    <mergeCell ref="E269:E279"/>
    <mergeCell ref="C125:C131"/>
    <mergeCell ref="D125:D131"/>
    <mergeCell ref="E125:E131"/>
    <mergeCell ref="F125:F131"/>
    <mergeCell ref="C295:F295"/>
    <mergeCell ref="E148:E172"/>
    <mergeCell ref="F148:F172"/>
    <mergeCell ref="C288:C294"/>
    <mergeCell ref="D288:D294"/>
    <mergeCell ref="E68:E88"/>
    <mergeCell ref="F68:F88"/>
    <mergeCell ref="C90:C123"/>
    <mergeCell ref="D90:D123"/>
    <mergeCell ref="E90:E123"/>
    <mergeCell ref="F90:F123"/>
    <mergeCell ref="A281:A287"/>
    <mergeCell ref="G298:H298"/>
    <mergeCell ref="B281:B287"/>
    <mergeCell ref="C281:C286"/>
    <mergeCell ref="D281:D286"/>
    <mergeCell ref="E281:E286"/>
    <mergeCell ref="F281:F286"/>
    <mergeCell ref="E288:E294"/>
    <mergeCell ref="F288:F294"/>
    <mergeCell ref="C296:C301"/>
    <mergeCell ref="A323:E323"/>
    <mergeCell ref="F323:H323"/>
    <mergeCell ref="G321:G322"/>
    <mergeCell ref="H321:H322"/>
    <mergeCell ref="C322:F322"/>
    <mergeCell ref="A288:A295"/>
    <mergeCell ref="B288:B295"/>
    <mergeCell ref="D296:D301"/>
    <mergeCell ref="E296:E301"/>
    <mergeCell ref="F296:F301"/>
    <mergeCell ref="B316:B322"/>
    <mergeCell ref="C38:C48"/>
    <mergeCell ref="D38:D48"/>
    <mergeCell ref="E38:E48"/>
    <mergeCell ref="F38:F48"/>
    <mergeCell ref="C50:C54"/>
    <mergeCell ref="D50:D54"/>
    <mergeCell ref="E50:E54"/>
    <mergeCell ref="F50:F54"/>
    <mergeCell ref="C68:C88"/>
    <mergeCell ref="C132:F132"/>
    <mergeCell ref="C124:F124"/>
    <mergeCell ref="C186:C193"/>
    <mergeCell ref="D186:D193"/>
    <mergeCell ref="A326:B326"/>
    <mergeCell ref="C326:F326"/>
    <mergeCell ref="A324:B324"/>
    <mergeCell ref="C324:F324"/>
    <mergeCell ref="A325:B325"/>
    <mergeCell ref="C325:F325"/>
    <mergeCell ref="C37:F37"/>
    <mergeCell ref="C287:F287"/>
    <mergeCell ref="C133:C140"/>
    <mergeCell ref="D133:D140"/>
    <mergeCell ref="C174:C184"/>
    <mergeCell ref="D174:D184"/>
    <mergeCell ref="E174:E184"/>
    <mergeCell ref="F174:F184"/>
    <mergeCell ref="C194:F194"/>
    <mergeCell ref="C185:F185"/>
    <mergeCell ref="C316:C321"/>
    <mergeCell ref="D316:D321"/>
    <mergeCell ref="C303:C314"/>
    <mergeCell ref="D303:D314"/>
    <mergeCell ref="E303:E314"/>
    <mergeCell ref="F303:F314"/>
    <mergeCell ref="G301:G302"/>
    <mergeCell ref="H301:H302"/>
    <mergeCell ref="C302:F302"/>
    <mergeCell ref="A303:A315"/>
    <mergeCell ref="B303:B315"/>
    <mergeCell ref="G303:H303"/>
    <mergeCell ref="G306:H306"/>
    <mergeCell ref="G311:H311"/>
    <mergeCell ref="G314:G315"/>
    <mergeCell ref="H314:H315"/>
    <mergeCell ref="G294:G295"/>
    <mergeCell ref="H294:H295"/>
    <mergeCell ref="G296:H296"/>
    <mergeCell ref="A296:A302"/>
    <mergeCell ref="B296:B302"/>
    <mergeCell ref="G316:H316"/>
    <mergeCell ref="E316:E321"/>
    <mergeCell ref="F316:F321"/>
    <mergeCell ref="C315:F315"/>
    <mergeCell ref="A316:A322"/>
    <mergeCell ref="G281:H281"/>
    <mergeCell ref="G283:H283"/>
    <mergeCell ref="G286:G287"/>
    <mergeCell ref="H286:H287"/>
    <mergeCell ref="G288:H288"/>
    <mergeCell ref="G290:H290"/>
    <mergeCell ref="G243:H243"/>
    <mergeCell ref="G252:H252"/>
    <mergeCell ref="G260:H260"/>
    <mergeCell ref="G265:H265"/>
    <mergeCell ref="G279:G280"/>
    <mergeCell ref="H279:H280"/>
    <mergeCell ref="G267:G268"/>
    <mergeCell ref="F269:F279"/>
    <mergeCell ref="C268:F268"/>
    <mergeCell ref="A269:A280"/>
    <mergeCell ref="B269:B280"/>
    <mergeCell ref="G269:H269"/>
    <mergeCell ref="G271:H271"/>
    <mergeCell ref="G274:H274"/>
    <mergeCell ref="C280:F280"/>
    <mergeCell ref="C269:C279"/>
    <mergeCell ref="D269:D279"/>
    <mergeCell ref="G277:H277"/>
    <mergeCell ref="A195:A268"/>
    <mergeCell ref="B195:B268"/>
    <mergeCell ref="C195:C267"/>
    <mergeCell ref="D195:D267"/>
    <mergeCell ref="E195:E267"/>
    <mergeCell ref="F195:F267"/>
    <mergeCell ref="G214:H214"/>
    <mergeCell ref="G219:H219"/>
    <mergeCell ref="G225:H225"/>
    <mergeCell ref="H193:H194"/>
    <mergeCell ref="G195:H195"/>
    <mergeCell ref="G205:H205"/>
    <mergeCell ref="G178:H178"/>
    <mergeCell ref="G180:H180"/>
    <mergeCell ref="G182:H182"/>
    <mergeCell ref="B174:B185"/>
    <mergeCell ref="G174:H174"/>
    <mergeCell ref="G176:H176"/>
    <mergeCell ref="E186:E193"/>
    <mergeCell ref="F186:F193"/>
    <mergeCell ref="H267:H268"/>
    <mergeCell ref="G184:G185"/>
    <mergeCell ref="H184:H185"/>
    <mergeCell ref="G232:H232"/>
    <mergeCell ref="G193:G194"/>
    <mergeCell ref="G172:G173"/>
    <mergeCell ref="H172:H173"/>
    <mergeCell ref="C173:F173"/>
    <mergeCell ref="C148:C172"/>
    <mergeCell ref="D148:D172"/>
    <mergeCell ref="A186:A194"/>
    <mergeCell ref="B186:B194"/>
    <mergeCell ref="G188:H188"/>
    <mergeCell ref="G186:H186"/>
    <mergeCell ref="A174:A185"/>
    <mergeCell ref="D142:D146"/>
    <mergeCell ref="E142:E146"/>
    <mergeCell ref="F142:F146"/>
    <mergeCell ref="A148:A173"/>
    <mergeCell ref="B148:B173"/>
    <mergeCell ref="G151:H151"/>
    <mergeCell ref="G148:H148"/>
    <mergeCell ref="G161:H161"/>
    <mergeCell ref="G166:H166"/>
    <mergeCell ref="G168:H168"/>
    <mergeCell ref="A142:A147"/>
    <mergeCell ref="B142:B147"/>
    <mergeCell ref="G142:H142"/>
    <mergeCell ref="G144:H144"/>
    <mergeCell ref="G140:G141"/>
    <mergeCell ref="H140:H141"/>
    <mergeCell ref="G146:G147"/>
    <mergeCell ref="H146:H147"/>
    <mergeCell ref="C147:F147"/>
    <mergeCell ref="C142:C146"/>
    <mergeCell ref="G133:H133"/>
    <mergeCell ref="G135:H135"/>
    <mergeCell ref="A133:A141"/>
    <mergeCell ref="B133:B141"/>
    <mergeCell ref="E133:E140"/>
    <mergeCell ref="F133:F140"/>
    <mergeCell ref="G137:H137"/>
    <mergeCell ref="C141:F141"/>
    <mergeCell ref="G92:H92"/>
    <mergeCell ref="G96:H96"/>
    <mergeCell ref="G123:G124"/>
    <mergeCell ref="H123:H124"/>
    <mergeCell ref="G131:G132"/>
    <mergeCell ref="H131:H132"/>
    <mergeCell ref="G101:H101"/>
    <mergeCell ref="G111:H111"/>
    <mergeCell ref="G115:H115"/>
    <mergeCell ref="A125:A132"/>
    <mergeCell ref="B125:B132"/>
    <mergeCell ref="G125:H125"/>
    <mergeCell ref="G129:H129"/>
    <mergeCell ref="A90:A124"/>
    <mergeCell ref="B90:B124"/>
    <mergeCell ref="G90:H90"/>
    <mergeCell ref="A68:A89"/>
    <mergeCell ref="B68:B89"/>
    <mergeCell ref="G68:H68"/>
    <mergeCell ref="G76:H76"/>
    <mergeCell ref="G80:H80"/>
    <mergeCell ref="G86:H86"/>
    <mergeCell ref="G88:G89"/>
    <mergeCell ref="H88:H89"/>
    <mergeCell ref="C89:F89"/>
    <mergeCell ref="D68:D88"/>
    <mergeCell ref="H66:H67"/>
    <mergeCell ref="C67:F67"/>
    <mergeCell ref="C56:C66"/>
    <mergeCell ref="D56:D66"/>
    <mergeCell ref="E56:E66"/>
    <mergeCell ref="F56:F66"/>
    <mergeCell ref="G62:H62"/>
    <mergeCell ref="G64:H64"/>
    <mergeCell ref="G54:G55"/>
    <mergeCell ref="H54:H55"/>
    <mergeCell ref="G48:G49"/>
    <mergeCell ref="H48:H49"/>
    <mergeCell ref="C55:F55"/>
    <mergeCell ref="A56:A67"/>
    <mergeCell ref="B56:B67"/>
    <mergeCell ref="G56:H56"/>
    <mergeCell ref="G60:H60"/>
    <mergeCell ref="G66:G67"/>
    <mergeCell ref="G50:H50"/>
    <mergeCell ref="G52:H52"/>
    <mergeCell ref="A38:A49"/>
    <mergeCell ref="B38:B49"/>
    <mergeCell ref="G38:H38"/>
    <mergeCell ref="G40:H40"/>
    <mergeCell ref="G42:H42"/>
    <mergeCell ref="G44:H44"/>
    <mergeCell ref="C49:F49"/>
    <mergeCell ref="C2:C10"/>
    <mergeCell ref="D2:D10"/>
    <mergeCell ref="E2:E10"/>
    <mergeCell ref="F2:F10"/>
    <mergeCell ref="C12:C36"/>
    <mergeCell ref="A50:A55"/>
    <mergeCell ref="B50:B55"/>
    <mergeCell ref="D12:D36"/>
    <mergeCell ref="E12:E36"/>
    <mergeCell ref="F12:F36"/>
    <mergeCell ref="G2:H2"/>
    <mergeCell ref="G10:G11"/>
    <mergeCell ref="H10:H11"/>
    <mergeCell ref="G36:G37"/>
    <mergeCell ref="H36:H37"/>
    <mergeCell ref="G28:H28"/>
    <mergeCell ref="G30:H30"/>
    <mergeCell ref="G32:H32"/>
    <mergeCell ref="G6:H6"/>
    <mergeCell ref="G8:H8"/>
    <mergeCell ref="C11:F11"/>
    <mergeCell ref="A12:A37"/>
    <mergeCell ref="B12:B37"/>
    <mergeCell ref="G12:H12"/>
    <mergeCell ref="G15:H15"/>
    <mergeCell ref="G26:H26"/>
    <mergeCell ref="A2:A11"/>
    <mergeCell ref="B2:B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D8A78-A435-453C-9DB2-65D9297E05D1}">
  <dimension ref="A1:K111"/>
  <sheetViews>
    <sheetView zoomScale="80" zoomScaleNormal="80" workbookViewId="0">
      <selection activeCell="D8" sqref="D8:D12"/>
    </sheetView>
  </sheetViews>
  <sheetFormatPr defaultColWidth="9.109375" defaultRowHeight="15" x14ac:dyDescent="0.3"/>
  <cols>
    <col min="1" max="1" width="12.6640625" style="3" customWidth="1"/>
    <col min="2" max="2" width="22.33203125" style="4" customWidth="1"/>
    <col min="3" max="3" width="23" style="3" customWidth="1"/>
    <col min="4" max="4" width="25.33203125" style="3" customWidth="1"/>
    <col min="5" max="5" width="24.5546875" style="3" customWidth="1"/>
    <col min="6" max="6" width="25" style="3" customWidth="1"/>
    <col min="7" max="7" width="35.44140625" style="3" customWidth="1"/>
    <col min="8" max="8" width="24" style="3" customWidth="1"/>
    <col min="9" max="9" width="18.109375" style="2" customWidth="1"/>
    <col min="10" max="10" width="15.109375" style="3" customWidth="1"/>
    <col min="11" max="11" width="20.88671875" style="2" customWidth="1"/>
    <col min="12" max="16384" width="9.109375" style="2"/>
  </cols>
  <sheetData>
    <row r="1" spans="1:10" s="1" customFormat="1" ht="49.2" customHeight="1" thickBot="1" x14ac:dyDescent="0.35">
      <c r="A1" s="5" t="s">
        <v>0</v>
      </c>
      <c r="B1" s="6" t="s">
        <v>1</v>
      </c>
      <c r="C1" s="8" t="s">
        <v>2</v>
      </c>
      <c r="D1" s="8" t="s">
        <v>3</v>
      </c>
      <c r="E1" s="8" t="s">
        <v>4</v>
      </c>
      <c r="F1" s="8" t="s">
        <v>5</v>
      </c>
      <c r="G1" s="9" t="s">
        <v>6</v>
      </c>
      <c r="H1" s="10" t="s">
        <v>7</v>
      </c>
      <c r="J1" s="4"/>
    </row>
    <row r="2" spans="1:10" x14ac:dyDescent="0.3">
      <c r="A2" s="38">
        <v>1</v>
      </c>
      <c r="B2" s="20" t="s">
        <v>302</v>
      </c>
      <c r="C2" s="31" t="s">
        <v>344</v>
      </c>
      <c r="D2" s="31" t="s">
        <v>343</v>
      </c>
      <c r="E2" s="31" t="s">
        <v>299</v>
      </c>
      <c r="F2" s="31" t="s">
        <v>298</v>
      </c>
      <c r="G2" s="23" t="s">
        <v>275</v>
      </c>
      <c r="H2" s="24"/>
      <c r="J2" s="2"/>
    </row>
    <row r="3" spans="1:10" ht="15.6" thickBot="1" x14ac:dyDescent="0.35">
      <c r="A3" s="39"/>
      <c r="B3" s="21"/>
      <c r="C3" s="32"/>
      <c r="D3" s="32"/>
      <c r="E3" s="32"/>
      <c r="F3" s="32"/>
      <c r="G3" s="11" t="s">
        <v>274</v>
      </c>
      <c r="H3" s="12">
        <v>3</v>
      </c>
      <c r="I3" s="17"/>
    </row>
    <row r="4" spans="1:10" x14ac:dyDescent="0.3">
      <c r="A4" s="39"/>
      <c r="B4" s="21"/>
      <c r="C4" s="32"/>
      <c r="D4" s="32"/>
      <c r="E4" s="32"/>
      <c r="F4" s="32"/>
      <c r="G4" s="23" t="s">
        <v>269</v>
      </c>
      <c r="H4" s="24"/>
      <c r="J4" s="2"/>
    </row>
    <row r="5" spans="1:10" ht="75" x14ac:dyDescent="0.3">
      <c r="A5" s="39"/>
      <c r="B5" s="21"/>
      <c r="C5" s="32"/>
      <c r="D5" s="32"/>
      <c r="E5" s="32"/>
      <c r="F5" s="32"/>
      <c r="G5" s="11" t="s">
        <v>268</v>
      </c>
      <c r="H5" s="19">
        <v>7</v>
      </c>
      <c r="I5" s="15"/>
      <c r="J5" s="75"/>
    </row>
    <row r="6" spans="1:10" ht="70.5" customHeight="1" thickBot="1" x14ac:dyDescent="0.35">
      <c r="A6" s="39"/>
      <c r="B6" s="21"/>
      <c r="C6" s="33"/>
      <c r="D6" s="33"/>
      <c r="E6" s="33"/>
      <c r="F6" s="33"/>
      <c r="G6" s="25" t="s">
        <v>8</v>
      </c>
      <c r="H6" s="27">
        <f>SUM(H3:H3,H5:H5)</f>
        <v>10</v>
      </c>
      <c r="J6" s="72"/>
    </row>
    <row r="7" spans="1:10" ht="162" customHeight="1" thickBot="1" x14ac:dyDescent="0.35">
      <c r="A7" s="40"/>
      <c r="B7" s="22"/>
      <c r="C7" s="61" t="s">
        <v>342</v>
      </c>
      <c r="D7" s="61"/>
      <c r="E7" s="61"/>
      <c r="F7" s="60"/>
      <c r="G7" s="26"/>
      <c r="H7" s="28"/>
      <c r="J7" s="72"/>
    </row>
    <row r="8" spans="1:10" x14ac:dyDescent="0.3">
      <c r="A8" s="38">
        <v>2</v>
      </c>
      <c r="B8" s="20" t="s">
        <v>302</v>
      </c>
      <c r="C8" s="31" t="s">
        <v>341</v>
      </c>
      <c r="D8" s="31" t="s">
        <v>340</v>
      </c>
      <c r="E8" s="31" t="s">
        <v>299</v>
      </c>
      <c r="F8" s="31" t="s">
        <v>298</v>
      </c>
      <c r="G8" s="23" t="s">
        <v>275</v>
      </c>
      <c r="H8" s="24"/>
      <c r="J8" s="2"/>
    </row>
    <row r="9" spans="1:10" ht="15.6" thickBot="1" x14ac:dyDescent="0.35">
      <c r="A9" s="39"/>
      <c r="B9" s="21"/>
      <c r="C9" s="32"/>
      <c r="D9" s="32"/>
      <c r="E9" s="32"/>
      <c r="F9" s="32"/>
      <c r="G9" s="11" t="s">
        <v>274</v>
      </c>
      <c r="H9" s="12">
        <v>3</v>
      </c>
    </row>
    <row r="10" spans="1:10" x14ac:dyDescent="0.3">
      <c r="A10" s="39"/>
      <c r="B10" s="21"/>
      <c r="C10" s="32"/>
      <c r="D10" s="32"/>
      <c r="E10" s="32"/>
      <c r="F10" s="32"/>
      <c r="G10" s="23" t="s">
        <v>269</v>
      </c>
      <c r="H10" s="24"/>
      <c r="J10" s="2"/>
    </row>
    <row r="11" spans="1:10" ht="75" x14ac:dyDescent="0.3">
      <c r="A11" s="39"/>
      <c r="B11" s="21"/>
      <c r="C11" s="32"/>
      <c r="D11" s="32"/>
      <c r="E11" s="32"/>
      <c r="F11" s="32"/>
      <c r="G11" s="11" t="s">
        <v>268</v>
      </c>
      <c r="H11" s="12">
        <v>10</v>
      </c>
      <c r="I11" s="17"/>
    </row>
    <row r="12" spans="1:10" ht="62.25" customHeight="1" thickBot="1" x14ac:dyDescent="0.35">
      <c r="A12" s="39"/>
      <c r="B12" s="21"/>
      <c r="C12" s="33"/>
      <c r="D12" s="33"/>
      <c r="E12" s="33"/>
      <c r="F12" s="33"/>
      <c r="G12" s="25" t="s">
        <v>8</v>
      </c>
      <c r="H12" s="27">
        <f>SUM(H9:H9,H11:H11)</f>
        <v>13</v>
      </c>
      <c r="J12" s="72"/>
    </row>
    <row r="13" spans="1:10" ht="200.1" customHeight="1" thickBot="1" x14ac:dyDescent="0.35">
      <c r="A13" s="40"/>
      <c r="B13" s="22"/>
      <c r="C13" s="61" t="s">
        <v>339</v>
      </c>
      <c r="D13" s="61"/>
      <c r="E13" s="61"/>
      <c r="F13" s="60"/>
      <c r="G13" s="26"/>
      <c r="H13" s="28"/>
      <c r="J13" s="72"/>
    </row>
    <row r="14" spans="1:10" x14ac:dyDescent="0.3">
      <c r="A14" s="38">
        <v>3</v>
      </c>
      <c r="B14" s="20" t="s">
        <v>316</v>
      </c>
      <c r="C14" s="31" t="s">
        <v>338</v>
      </c>
      <c r="D14" s="31" t="s">
        <v>337</v>
      </c>
      <c r="E14" s="31" t="s">
        <v>299</v>
      </c>
      <c r="F14" s="31" t="s">
        <v>298</v>
      </c>
      <c r="G14" s="23" t="s">
        <v>275</v>
      </c>
      <c r="H14" s="24"/>
      <c r="J14" s="2"/>
    </row>
    <row r="15" spans="1:10" ht="45" x14ac:dyDescent="0.3">
      <c r="A15" s="39"/>
      <c r="B15" s="21"/>
      <c r="C15" s="32"/>
      <c r="D15" s="32"/>
      <c r="E15" s="32"/>
      <c r="F15" s="32"/>
      <c r="G15" s="11" t="s">
        <v>336</v>
      </c>
      <c r="H15" s="12">
        <v>5</v>
      </c>
      <c r="I15" s="17"/>
    </row>
    <row r="16" spans="1:10" ht="45" x14ac:dyDescent="0.3">
      <c r="A16" s="39"/>
      <c r="B16" s="21"/>
      <c r="C16" s="32"/>
      <c r="D16" s="32"/>
      <c r="E16" s="32"/>
      <c r="F16" s="32"/>
      <c r="G16" s="11" t="s">
        <v>335</v>
      </c>
      <c r="H16" s="12">
        <v>4</v>
      </c>
      <c r="I16" s="17"/>
    </row>
    <row r="17" spans="1:11" ht="30" x14ac:dyDescent="0.3">
      <c r="A17" s="39"/>
      <c r="B17" s="21"/>
      <c r="C17" s="32"/>
      <c r="D17" s="32"/>
      <c r="E17" s="32"/>
      <c r="F17" s="32"/>
      <c r="G17" s="11" t="s">
        <v>334</v>
      </c>
      <c r="H17" s="12">
        <v>5</v>
      </c>
    </row>
    <row r="18" spans="1:11" ht="55.5" customHeight="1" x14ac:dyDescent="0.3">
      <c r="A18" s="39"/>
      <c r="B18" s="21"/>
      <c r="C18" s="32"/>
      <c r="D18" s="32"/>
      <c r="E18" s="32"/>
      <c r="F18" s="32"/>
      <c r="G18" s="11" t="s">
        <v>333</v>
      </c>
      <c r="H18" s="12">
        <v>5</v>
      </c>
      <c r="I18" s="17"/>
    </row>
    <row r="19" spans="1:11" x14ac:dyDescent="0.3">
      <c r="A19" s="39"/>
      <c r="B19" s="21"/>
      <c r="C19" s="32"/>
      <c r="D19" s="32"/>
      <c r="E19" s="32"/>
      <c r="F19" s="32"/>
      <c r="G19" s="11" t="s">
        <v>332</v>
      </c>
      <c r="H19" s="12">
        <v>5</v>
      </c>
    </row>
    <row r="20" spans="1:11" ht="46.5" customHeight="1" x14ac:dyDescent="0.3">
      <c r="A20" s="39"/>
      <c r="B20" s="21"/>
      <c r="C20" s="32"/>
      <c r="D20" s="32"/>
      <c r="E20" s="32"/>
      <c r="F20" s="32"/>
      <c r="G20" s="11" t="s">
        <v>331</v>
      </c>
      <c r="H20" s="12">
        <v>4</v>
      </c>
      <c r="I20" s="17"/>
    </row>
    <row r="21" spans="1:11" ht="30" x14ac:dyDescent="0.3">
      <c r="A21" s="39"/>
      <c r="B21" s="21"/>
      <c r="C21" s="32"/>
      <c r="D21" s="32"/>
      <c r="E21" s="32"/>
      <c r="F21" s="32"/>
      <c r="G21" s="11" t="s">
        <v>330</v>
      </c>
      <c r="H21" s="12">
        <v>5</v>
      </c>
    </row>
    <row r="22" spans="1:11" ht="30" x14ac:dyDescent="0.3">
      <c r="A22" s="39"/>
      <c r="B22" s="21"/>
      <c r="C22" s="32"/>
      <c r="D22" s="32"/>
      <c r="E22" s="32"/>
      <c r="F22" s="32"/>
      <c r="G22" s="11" t="s">
        <v>329</v>
      </c>
      <c r="H22" s="12">
        <v>7</v>
      </c>
    </row>
    <row r="23" spans="1:11" ht="45" x14ac:dyDescent="0.3">
      <c r="A23" s="39"/>
      <c r="B23" s="21"/>
      <c r="C23" s="32"/>
      <c r="D23" s="32"/>
      <c r="E23" s="32"/>
      <c r="F23" s="32"/>
      <c r="G23" s="11" t="s">
        <v>328</v>
      </c>
      <c r="H23" s="12">
        <v>7</v>
      </c>
    </row>
    <row r="24" spans="1:11" ht="30" x14ac:dyDescent="0.3">
      <c r="A24" s="39"/>
      <c r="B24" s="21"/>
      <c r="C24" s="32"/>
      <c r="D24" s="32"/>
      <c r="E24" s="32"/>
      <c r="F24" s="32"/>
      <c r="G24" s="11" t="s">
        <v>327</v>
      </c>
      <c r="H24" s="12">
        <v>7</v>
      </c>
    </row>
    <row r="25" spans="1:11" ht="15.6" thickBot="1" x14ac:dyDescent="0.35">
      <c r="A25" s="39"/>
      <c r="B25" s="21"/>
      <c r="C25" s="32"/>
      <c r="D25" s="32"/>
      <c r="E25" s="32"/>
      <c r="F25" s="32"/>
      <c r="G25" s="11" t="s">
        <v>274</v>
      </c>
      <c r="H25" s="12">
        <v>5</v>
      </c>
    </row>
    <row r="26" spans="1:11" x14ac:dyDescent="0.3">
      <c r="A26" s="39"/>
      <c r="B26" s="21"/>
      <c r="C26" s="32"/>
      <c r="D26" s="32"/>
      <c r="E26" s="32"/>
      <c r="F26" s="32"/>
      <c r="G26" s="23" t="s">
        <v>273</v>
      </c>
      <c r="H26" s="24"/>
      <c r="J26" s="2"/>
    </row>
    <row r="27" spans="1:11" ht="45.6" thickBot="1" x14ac:dyDescent="0.35">
      <c r="A27" s="39"/>
      <c r="B27" s="21"/>
      <c r="C27" s="32"/>
      <c r="D27" s="32"/>
      <c r="E27" s="32"/>
      <c r="F27" s="32"/>
      <c r="G27" s="18" t="s">
        <v>272</v>
      </c>
      <c r="H27" s="19">
        <v>8</v>
      </c>
      <c r="I27" s="15"/>
      <c r="K27" s="15"/>
    </row>
    <row r="28" spans="1:11" x14ac:dyDescent="0.3">
      <c r="A28" s="39"/>
      <c r="B28" s="21"/>
      <c r="C28" s="32"/>
      <c r="D28" s="32"/>
      <c r="E28" s="32"/>
      <c r="F28" s="32"/>
      <c r="G28" s="23" t="s">
        <v>271</v>
      </c>
      <c r="H28" s="24"/>
      <c r="J28" s="2"/>
    </row>
    <row r="29" spans="1:11" ht="30" x14ac:dyDescent="0.3">
      <c r="A29" s="39"/>
      <c r="B29" s="21"/>
      <c r="C29" s="32"/>
      <c r="D29" s="32"/>
      <c r="E29" s="32"/>
      <c r="F29" s="32"/>
      <c r="G29" s="11" t="s">
        <v>326</v>
      </c>
      <c r="H29" s="12">
        <v>3</v>
      </c>
      <c r="I29" s="17"/>
    </row>
    <row r="30" spans="1:11" x14ac:dyDescent="0.3">
      <c r="A30" s="39"/>
      <c r="B30" s="21"/>
      <c r="C30" s="32"/>
      <c r="D30" s="32"/>
      <c r="E30" s="32"/>
      <c r="F30" s="32"/>
      <c r="G30" s="11" t="s">
        <v>325</v>
      </c>
      <c r="H30" s="12">
        <v>2</v>
      </c>
      <c r="I30" s="17"/>
    </row>
    <row r="31" spans="1:11" x14ac:dyDescent="0.3">
      <c r="A31" s="39"/>
      <c r="B31" s="21"/>
      <c r="C31" s="32"/>
      <c r="D31" s="32"/>
      <c r="E31" s="32"/>
      <c r="F31" s="32"/>
      <c r="G31" s="11" t="s">
        <v>324</v>
      </c>
      <c r="H31" s="12">
        <v>5</v>
      </c>
      <c r="I31" s="17"/>
    </row>
    <row r="32" spans="1:11" ht="30" x14ac:dyDescent="0.3">
      <c r="A32" s="39"/>
      <c r="B32" s="21"/>
      <c r="C32" s="32"/>
      <c r="D32" s="32"/>
      <c r="E32" s="32"/>
      <c r="F32" s="32"/>
      <c r="G32" s="11" t="s">
        <v>308</v>
      </c>
      <c r="H32" s="12">
        <v>4</v>
      </c>
      <c r="I32" s="17"/>
    </row>
    <row r="33" spans="1:11" ht="30" x14ac:dyDescent="0.3">
      <c r="A33" s="39"/>
      <c r="B33" s="21"/>
      <c r="C33" s="32"/>
      <c r="D33" s="32"/>
      <c r="E33" s="32"/>
      <c r="F33" s="32"/>
      <c r="G33" s="11" t="s">
        <v>307</v>
      </c>
      <c r="H33" s="12">
        <v>3</v>
      </c>
    </row>
    <row r="34" spans="1:11" ht="42.75" customHeight="1" x14ac:dyDescent="0.3">
      <c r="A34" s="39"/>
      <c r="B34" s="21"/>
      <c r="C34" s="32"/>
      <c r="D34" s="32"/>
      <c r="E34" s="32"/>
      <c r="F34" s="32"/>
      <c r="G34" s="11" t="s">
        <v>323</v>
      </c>
      <c r="H34" s="12">
        <v>4</v>
      </c>
      <c r="I34" s="17"/>
    </row>
    <row r="35" spans="1:11" ht="48.75" customHeight="1" x14ac:dyDescent="0.3">
      <c r="A35" s="39"/>
      <c r="B35" s="21"/>
      <c r="C35" s="32"/>
      <c r="D35" s="32"/>
      <c r="E35" s="32"/>
      <c r="F35" s="32"/>
      <c r="G35" s="11" t="s">
        <v>322</v>
      </c>
      <c r="H35" s="12">
        <v>4</v>
      </c>
      <c r="I35" s="17"/>
    </row>
    <row r="36" spans="1:11" ht="46.5" customHeight="1" x14ac:dyDescent="0.3">
      <c r="A36" s="39"/>
      <c r="B36" s="21"/>
      <c r="C36" s="32"/>
      <c r="D36" s="32"/>
      <c r="E36" s="32"/>
      <c r="F36" s="32"/>
      <c r="G36" s="11" t="s">
        <v>321</v>
      </c>
      <c r="H36" s="12">
        <v>4</v>
      </c>
      <c r="I36" s="17"/>
    </row>
    <row r="37" spans="1:11" ht="45" x14ac:dyDescent="0.3">
      <c r="A37" s="39"/>
      <c r="B37" s="21"/>
      <c r="C37" s="32"/>
      <c r="D37" s="32"/>
      <c r="E37" s="32"/>
      <c r="F37" s="32"/>
      <c r="G37" s="11" t="s">
        <v>320</v>
      </c>
      <c r="H37" s="12">
        <v>3</v>
      </c>
    </row>
    <row r="38" spans="1:11" ht="30.6" thickBot="1" x14ac:dyDescent="0.35">
      <c r="A38" s="39"/>
      <c r="B38" s="21"/>
      <c r="C38" s="32"/>
      <c r="D38" s="32"/>
      <c r="E38" s="32"/>
      <c r="F38" s="32"/>
      <c r="G38" s="11" t="s">
        <v>270</v>
      </c>
      <c r="H38" s="12">
        <v>3</v>
      </c>
    </row>
    <row r="39" spans="1:11" x14ac:dyDescent="0.3">
      <c r="A39" s="39"/>
      <c r="B39" s="21"/>
      <c r="C39" s="32"/>
      <c r="D39" s="32"/>
      <c r="E39" s="32"/>
      <c r="F39" s="32"/>
      <c r="G39" s="23" t="s">
        <v>269</v>
      </c>
      <c r="H39" s="24"/>
      <c r="J39" s="2"/>
    </row>
    <row r="40" spans="1:11" x14ac:dyDescent="0.3">
      <c r="A40" s="39"/>
      <c r="B40" s="21"/>
      <c r="C40" s="32"/>
      <c r="D40" s="32"/>
      <c r="E40" s="32"/>
      <c r="F40" s="32"/>
      <c r="G40" s="11" t="s">
        <v>305</v>
      </c>
      <c r="H40" s="12">
        <v>2</v>
      </c>
    </row>
    <row r="41" spans="1:11" x14ac:dyDescent="0.3">
      <c r="A41" s="39"/>
      <c r="B41" s="21"/>
      <c r="C41" s="32"/>
      <c r="D41" s="32"/>
      <c r="E41" s="32"/>
      <c r="F41" s="32"/>
      <c r="G41" s="11" t="s">
        <v>304</v>
      </c>
      <c r="H41" s="12">
        <v>2</v>
      </c>
    </row>
    <row r="42" spans="1:11" x14ac:dyDescent="0.3">
      <c r="A42" s="39"/>
      <c r="B42" s="21"/>
      <c r="C42" s="32"/>
      <c r="D42" s="32"/>
      <c r="E42" s="32"/>
      <c r="F42" s="32"/>
      <c r="G42" s="11" t="s">
        <v>297</v>
      </c>
      <c r="H42" s="12">
        <v>1</v>
      </c>
      <c r="I42" s="17"/>
    </row>
    <row r="43" spans="1:11" x14ac:dyDescent="0.3">
      <c r="A43" s="39"/>
      <c r="B43" s="21"/>
      <c r="C43" s="32"/>
      <c r="D43" s="32"/>
      <c r="E43" s="32"/>
      <c r="F43" s="32"/>
      <c r="G43" s="18" t="s">
        <v>319</v>
      </c>
      <c r="H43" s="19">
        <v>5</v>
      </c>
      <c r="I43" s="15"/>
      <c r="K43" s="15"/>
    </row>
    <row r="44" spans="1:11" x14ac:dyDescent="0.3">
      <c r="A44" s="39"/>
      <c r="B44" s="21"/>
      <c r="C44" s="32"/>
      <c r="D44" s="32"/>
      <c r="E44" s="32"/>
      <c r="F44" s="32"/>
      <c r="G44" s="18" t="s">
        <v>318</v>
      </c>
      <c r="H44" s="19">
        <v>7</v>
      </c>
      <c r="I44" s="15"/>
      <c r="K44" s="15"/>
    </row>
    <row r="45" spans="1:11" ht="75" x14ac:dyDescent="0.3">
      <c r="A45" s="39"/>
      <c r="B45" s="21"/>
      <c r="C45" s="32"/>
      <c r="D45" s="32"/>
      <c r="E45" s="32"/>
      <c r="F45" s="32"/>
      <c r="G45" s="11" t="s">
        <v>268</v>
      </c>
      <c r="H45" s="12">
        <v>10</v>
      </c>
      <c r="I45" s="17"/>
    </row>
    <row r="46" spans="1:11" ht="15.6" thickBot="1" x14ac:dyDescent="0.35">
      <c r="A46" s="39"/>
      <c r="B46" s="21"/>
      <c r="C46" s="33"/>
      <c r="D46" s="33"/>
      <c r="E46" s="33"/>
      <c r="F46" s="33"/>
      <c r="G46" s="25" t="s">
        <v>8</v>
      </c>
      <c r="H46" s="27">
        <f>SUM(H15:H25,H27:H27,H29:H38,H40:H45)</f>
        <v>129</v>
      </c>
      <c r="J46" s="72"/>
    </row>
    <row r="47" spans="1:11" ht="200.1" customHeight="1" thickBot="1" x14ac:dyDescent="0.35">
      <c r="A47" s="40"/>
      <c r="B47" s="22"/>
      <c r="C47" s="73" t="s">
        <v>317</v>
      </c>
      <c r="D47" s="61"/>
      <c r="E47" s="61"/>
      <c r="F47" s="60"/>
      <c r="G47" s="26"/>
      <c r="H47" s="28"/>
      <c r="J47" s="72"/>
    </row>
    <row r="48" spans="1:11" x14ac:dyDescent="0.3">
      <c r="A48" s="38">
        <v>4</v>
      </c>
      <c r="B48" s="20" t="s">
        <v>316</v>
      </c>
      <c r="C48" s="31" t="s">
        <v>315</v>
      </c>
      <c r="D48" s="31" t="s">
        <v>314</v>
      </c>
      <c r="E48" s="31" t="s">
        <v>299</v>
      </c>
      <c r="F48" s="31" t="s">
        <v>298</v>
      </c>
      <c r="G48" s="23" t="s">
        <v>273</v>
      </c>
      <c r="H48" s="24"/>
      <c r="J48" s="2"/>
    </row>
    <row r="49" spans="1:11" ht="45" x14ac:dyDescent="0.3">
      <c r="A49" s="39"/>
      <c r="B49" s="21"/>
      <c r="C49" s="32"/>
      <c r="D49" s="32"/>
      <c r="E49" s="32"/>
      <c r="F49" s="32"/>
      <c r="G49" s="11" t="s">
        <v>313</v>
      </c>
      <c r="H49" s="12">
        <v>3</v>
      </c>
    </row>
    <row r="50" spans="1:11" ht="30" x14ac:dyDescent="0.3">
      <c r="A50" s="39"/>
      <c r="B50" s="21"/>
      <c r="C50" s="32"/>
      <c r="D50" s="32"/>
      <c r="E50" s="32"/>
      <c r="F50" s="32"/>
      <c r="G50" s="11" t="s">
        <v>312</v>
      </c>
      <c r="H50" s="12">
        <v>4</v>
      </c>
    </row>
    <row r="51" spans="1:11" ht="30" x14ac:dyDescent="0.3">
      <c r="A51" s="39"/>
      <c r="B51" s="21"/>
      <c r="C51" s="32"/>
      <c r="D51" s="32"/>
      <c r="E51" s="32"/>
      <c r="F51" s="32"/>
      <c r="G51" s="11" t="s">
        <v>311</v>
      </c>
      <c r="H51" s="12">
        <v>3</v>
      </c>
    </row>
    <row r="52" spans="1:11" x14ac:dyDescent="0.3">
      <c r="A52" s="39"/>
      <c r="B52" s="21"/>
      <c r="C52" s="32"/>
      <c r="D52" s="32"/>
      <c r="E52" s="32"/>
      <c r="F52" s="32"/>
      <c r="G52" s="11" t="s">
        <v>310</v>
      </c>
      <c r="H52" s="12">
        <v>3</v>
      </c>
    </row>
    <row r="53" spans="1:11" ht="30" x14ac:dyDescent="0.3">
      <c r="A53" s="39"/>
      <c r="B53" s="21"/>
      <c r="C53" s="32"/>
      <c r="D53" s="32"/>
      <c r="E53" s="32"/>
      <c r="F53" s="32"/>
      <c r="G53" s="11" t="s">
        <v>309</v>
      </c>
      <c r="H53" s="12">
        <v>3</v>
      </c>
    </row>
    <row r="54" spans="1:11" ht="45.6" thickBot="1" x14ac:dyDescent="0.35">
      <c r="A54" s="39"/>
      <c r="B54" s="21"/>
      <c r="C54" s="32"/>
      <c r="D54" s="32"/>
      <c r="E54" s="32"/>
      <c r="F54" s="32"/>
      <c r="G54" s="18" t="s">
        <v>272</v>
      </c>
      <c r="H54" s="19">
        <v>10</v>
      </c>
      <c r="I54" s="15"/>
      <c r="K54" s="15"/>
    </row>
    <row r="55" spans="1:11" x14ac:dyDescent="0.3">
      <c r="A55" s="39"/>
      <c r="B55" s="21"/>
      <c r="C55" s="32"/>
      <c r="D55" s="32"/>
      <c r="E55" s="32"/>
      <c r="F55" s="32"/>
      <c r="G55" s="23" t="s">
        <v>271</v>
      </c>
      <c r="H55" s="24"/>
      <c r="J55" s="2"/>
    </row>
    <row r="56" spans="1:11" ht="30" x14ac:dyDescent="0.3">
      <c r="A56" s="39"/>
      <c r="B56" s="21"/>
      <c r="C56" s="32"/>
      <c r="D56" s="32"/>
      <c r="E56" s="32"/>
      <c r="F56" s="32"/>
      <c r="G56" s="11" t="s">
        <v>308</v>
      </c>
      <c r="H56" s="12">
        <v>3</v>
      </c>
      <c r="I56" s="17"/>
    </row>
    <row r="57" spans="1:11" ht="30.6" thickBot="1" x14ac:dyDescent="0.35">
      <c r="A57" s="39"/>
      <c r="B57" s="21"/>
      <c r="C57" s="32"/>
      <c r="D57" s="32"/>
      <c r="E57" s="32"/>
      <c r="F57" s="32"/>
      <c r="G57" s="11" t="s">
        <v>307</v>
      </c>
      <c r="H57" s="12">
        <v>1</v>
      </c>
    </row>
    <row r="58" spans="1:11" x14ac:dyDescent="0.3">
      <c r="A58" s="39"/>
      <c r="B58" s="21"/>
      <c r="C58" s="32"/>
      <c r="D58" s="32"/>
      <c r="E58" s="32"/>
      <c r="F58" s="32"/>
      <c r="G58" s="23" t="s">
        <v>269</v>
      </c>
      <c r="H58" s="24"/>
      <c r="J58" s="2"/>
    </row>
    <row r="59" spans="1:11" x14ac:dyDescent="0.3">
      <c r="A59" s="39"/>
      <c r="B59" s="21"/>
      <c r="C59" s="32"/>
      <c r="D59" s="32"/>
      <c r="E59" s="32"/>
      <c r="F59" s="32"/>
      <c r="G59" s="11" t="s">
        <v>306</v>
      </c>
      <c r="H59" s="12">
        <v>8</v>
      </c>
      <c r="I59" s="17"/>
    </row>
    <row r="60" spans="1:11" x14ac:dyDescent="0.3">
      <c r="A60" s="39"/>
      <c r="B60" s="21"/>
      <c r="C60" s="32"/>
      <c r="D60" s="32"/>
      <c r="E60" s="32"/>
      <c r="F60" s="32"/>
      <c r="G60" s="11" t="s">
        <v>305</v>
      </c>
      <c r="H60" s="12">
        <v>5</v>
      </c>
    </row>
    <row r="61" spans="1:11" x14ac:dyDescent="0.3">
      <c r="A61" s="39"/>
      <c r="B61" s="21"/>
      <c r="C61" s="32"/>
      <c r="D61" s="32"/>
      <c r="E61" s="32"/>
      <c r="F61" s="32"/>
      <c r="G61" s="11" t="s">
        <v>304</v>
      </c>
      <c r="H61" s="12">
        <v>4</v>
      </c>
    </row>
    <row r="62" spans="1:11" x14ac:dyDescent="0.3">
      <c r="A62" s="39"/>
      <c r="B62" s="21"/>
      <c r="C62" s="32"/>
      <c r="D62" s="32"/>
      <c r="E62" s="32"/>
      <c r="F62" s="32"/>
      <c r="G62" s="11" t="s">
        <v>297</v>
      </c>
      <c r="H62" s="12">
        <v>4</v>
      </c>
      <c r="I62" s="17"/>
    </row>
    <row r="63" spans="1:11" ht="75" x14ac:dyDescent="0.3">
      <c r="A63" s="39"/>
      <c r="B63" s="21"/>
      <c r="C63" s="32"/>
      <c r="D63" s="32"/>
      <c r="E63" s="32"/>
      <c r="F63" s="32"/>
      <c r="G63" s="11" t="s">
        <v>268</v>
      </c>
      <c r="H63" s="12">
        <v>2</v>
      </c>
      <c r="I63" s="17"/>
    </row>
    <row r="64" spans="1:11" ht="15.6" thickBot="1" x14ac:dyDescent="0.35">
      <c r="A64" s="39"/>
      <c r="B64" s="21"/>
      <c r="C64" s="33"/>
      <c r="D64" s="33"/>
      <c r="E64" s="33"/>
      <c r="F64" s="33"/>
      <c r="G64" s="25" t="s">
        <v>8</v>
      </c>
      <c r="H64" s="27">
        <f>SUM(H49:H54,H56:H57,H59:H63)</f>
        <v>53</v>
      </c>
      <c r="J64" s="72"/>
    </row>
    <row r="65" spans="1:11" ht="156.75" customHeight="1" thickBot="1" x14ac:dyDescent="0.35">
      <c r="A65" s="40"/>
      <c r="B65" s="22"/>
      <c r="C65" s="73" t="s">
        <v>303</v>
      </c>
      <c r="D65" s="61"/>
      <c r="E65" s="61"/>
      <c r="F65" s="60"/>
      <c r="G65" s="26"/>
      <c r="H65" s="28"/>
      <c r="J65" s="72"/>
    </row>
    <row r="66" spans="1:11" x14ac:dyDescent="0.3">
      <c r="A66" s="38">
        <v>5</v>
      </c>
      <c r="B66" s="20" t="s">
        <v>302</v>
      </c>
      <c r="C66" s="31" t="s">
        <v>301</v>
      </c>
      <c r="D66" s="31" t="s">
        <v>300</v>
      </c>
      <c r="E66" s="31" t="s">
        <v>299</v>
      </c>
      <c r="F66" s="31" t="s">
        <v>298</v>
      </c>
      <c r="G66" s="23" t="s">
        <v>275</v>
      </c>
      <c r="H66" s="24"/>
      <c r="J66" s="2"/>
    </row>
    <row r="67" spans="1:11" ht="15.6" thickBot="1" x14ac:dyDescent="0.35">
      <c r="A67" s="39"/>
      <c r="B67" s="21"/>
      <c r="C67" s="32"/>
      <c r="D67" s="32"/>
      <c r="E67" s="32"/>
      <c r="F67" s="32"/>
      <c r="G67" s="11" t="s">
        <v>274</v>
      </c>
      <c r="H67" s="12">
        <v>8</v>
      </c>
    </row>
    <row r="68" spans="1:11" x14ac:dyDescent="0.3">
      <c r="A68" s="39"/>
      <c r="B68" s="21"/>
      <c r="C68" s="32"/>
      <c r="D68" s="32"/>
      <c r="E68" s="32"/>
      <c r="F68" s="32"/>
      <c r="G68" s="23" t="s">
        <v>269</v>
      </c>
      <c r="H68" s="24"/>
      <c r="J68" s="2"/>
    </row>
    <row r="69" spans="1:11" x14ac:dyDescent="0.3">
      <c r="A69" s="39"/>
      <c r="B69" s="21"/>
      <c r="C69" s="32"/>
      <c r="D69" s="32"/>
      <c r="E69" s="32"/>
      <c r="F69" s="32"/>
      <c r="G69" s="11" t="s">
        <v>297</v>
      </c>
      <c r="H69" s="12">
        <v>5</v>
      </c>
      <c r="I69" s="17"/>
    </row>
    <row r="70" spans="1:11" ht="75" x14ac:dyDescent="0.3">
      <c r="A70" s="39"/>
      <c r="B70" s="21"/>
      <c r="C70" s="32"/>
      <c r="D70" s="32"/>
      <c r="E70" s="32"/>
      <c r="F70" s="32"/>
      <c r="G70" s="11" t="s">
        <v>268</v>
      </c>
      <c r="H70" s="12">
        <v>5</v>
      </c>
      <c r="I70" s="17"/>
    </row>
    <row r="71" spans="1:11" ht="15.6" thickBot="1" x14ac:dyDescent="0.35">
      <c r="A71" s="39"/>
      <c r="B71" s="21"/>
      <c r="C71" s="33"/>
      <c r="D71" s="33"/>
      <c r="E71" s="33"/>
      <c r="F71" s="33"/>
      <c r="G71" s="25" t="s">
        <v>8</v>
      </c>
      <c r="H71" s="27">
        <f>SUM(H67:H67,H69:H70)</f>
        <v>18</v>
      </c>
      <c r="J71" s="72"/>
    </row>
    <row r="72" spans="1:11" ht="200.1" customHeight="1" thickBot="1" x14ac:dyDescent="0.35">
      <c r="A72" s="40"/>
      <c r="B72" s="22"/>
      <c r="C72" s="73" t="s">
        <v>296</v>
      </c>
      <c r="D72" s="61"/>
      <c r="E72" s="61"/>
      <c r="F72" s="60"/>
      <c r="G72" s="26"/>
      <c r="H72" s="28"/>
      <c r="J72" s="72"/>
    </row>
    <row r="73" spans="1:11" x14ac:dyDescent="0.3">
      <c r="A73" s="38">
        <v>6</v>
      </c>
      <c r="B73" s="20" t="s">
        <v>286</v>
      </c>
      <c r="C73" s="31" t="s">
        <v>295</v>
      </c>
      <c r="D73" s="31" t="s">
        <v>294</v>
      </c>
      <c r="E73" s="31" t="s">
        <v>293</v>
      </c>
      <c r="F73" s="31" t="s">
        <v>292</v>
      </c>
      <c r="G73" s="23" t="s">
        <v>273</v>
      </c>
      <c r="H73" s="24"/>
      <c r="J73" s="2"/>
    </row>
    <row r="74" spans="1:11" ht="45.6" thickBot="1" x14ac:dyDescent="0.35">
      <c r="A74" s="39"/>
      <c r="B74" s="21"/>
      <c r="C74" s="32"/>
      <c r="D74" s="32"/>
      <c r="E74" s="32"/>
      <c r="F74" s="32"/>
      <c r="G74" s="18" t="s">
        <v>272</v>
      </c>
      <c r="H74" s="19">
        <v>6</v>
      </c>
      <c r="I74" s="15"/>
      <c r="K74" s="15"/>
    </row>
    <row r="75" spans="1:11" x14ac:dyDescent="0.3">
      <c r="A75" s="39"/>
      <c r="B75" s="21"/>
      <c r="C75" s="32"/>
      <c r="D75" s="32"/>
      <c r="E75" s="32"/>
      <c r="F75" s="32"/>
      <c r="G75" s="23" t="s">
        <v>271</v>
      </c>
      <c r="H75" s="24"/>
      <c r="J75" s="2"/>
    </row>
    <row r="76" spans="1:11" ht="30" x14ac:dyDescent="0.3">
      <c r="A76" s="39"/>
      <c r="B76" s="21"/>
      <c r="C76" s="32"/>
      <c r="D76" s="32"/>
      <c r="E76" s="32"/>
      <c r="F76" s="32"/>
      <c r="G76" s="11" t="s">
        <v>270</v>
      </c>
      <c r="H76" s="12">
        <v>2</v>
      </c>
    </row>
    <row r="77" spans="1:11" ht="84.75" customHeight="1" thickBot="1" x14ac:dyDescent="0.35">
      <c r="A77" s="39"/>
      <c r="B77" s="21"/>
      <c r="C77" s="33"/>
      <c r="D77" s="33"/>
      <c r="E77" s="33"/>
      <c r="F77" s="33"/>
      <c r="G77" s="25" t="s">
        <v>8</v>
      </c>
      <c r="H77" s="27">
        <f>SUM(H74:H74,H76:H76)</f>
        <v>8</v>
      </c>
      <c r="J77" s="72"/>
    </row>
    <row r="78" spans="1:11" ht="200.1" customHeight="1" thickBot="1" x14ac:dyDescent="0.35">
      <c r="A78" s="40"/>
      <c r="B78" s="22"/>
      <c r="C78" s="73" t="s">
        <v>291</v>
      </c>
      <c r="D78" s="61"/>
      <c r="E78" s="61"/>
      <c r="F78" s="60"/>
      <c r="G78" s="26"/>
      <c r="H78" s="28"/>
      <c r="J78" s="72"/>
    </row>
    <row r="79" spans="1:11" x14ac:dyDescent="0.3">
      <c r="A79" s="38">
        <v>7</v>
      </c>
      <c r="B79" s="20" t="s">
        <v>286</v>
      </c>
      <c r="C79" s="31" t="s">
        <v>290</v>
      </c>
      <c r="D79" s="31" t="s">
        <v>289</v>
      </c>
      <c r="E79" s="31" t="s">
        <v>288</v>
      </c>
      <c r="F79" s="31"/>
      <c r="G79" s="23" t="s">
        <v>273</v>
      </c>
      <c r="H79" s="24"/>
      <c r="J79" s="2"/>
    </row>
    <row r="80" spans="1:11" ht="45.6" thickBot="1" x14ac:dyDescent="0.35">
      <c r="A80" s="39"/>
      <c r="B80" s="21"/>
      <c r="C80" s="32"/>
      <c r="D80" s="32"/>
      <c r="E80" s="32"/>
      <c r="F80" s="32"/>
      <c r="G80" s="18" t="s">
        <v>272</v>
      </c>
      <c r="H80" s="19">
        <v>6</v>
      </c>
      <c r="I80" s="15"/>
      <c r="K80" s="15"/>
    </row>
    <row r="81" spans="1:10" x14ac:dyDescent="0.3">
      <c r="A81" s="39"/>
      <c r="B81" s="21"/>
      <c r="C81" s="32"/>
      <c r="D81" s="32"/>
      <c r="E81" s="32"/>
      <c r="F81" s="32"/>
      <c r="G81" s="23" t="s">
        <v>269</v>
      </c>
      <c r="H81" s="24"/>
      <c r="J81" s="2"/>
    </row>
    <row r="82" spans="1:10" ht="75" x14ac:dyDescent="0.3">
      <c r="A82" s="39"/>
      <c r="B82" s="21"/>
      <c r="C82" s="32"/>
      <c r="D82" s="32"/>
      <c r="E82" s="32"/>
      <c r="F82" s="32"/>
      <c r="G82" s="11" t="s">
        <v>268</v>
      </c>
      <c r="H82" s="12">
        <v>10</v>
      </c>
      <c r="I82" s="17"/>
    </row>
    <row r="83" spans="1:10" ht="15.6" thickBot="1" x14ac:dyDescent="0.35">
      <c r="A83" s="39"/>
      <c r="B83" s="21"/>
      <c r="C83" s="33"/>
      <c r="D83" s="33"/>
      <c r="E83" s="33"/>
      <c r="F83" s="33"/>
      <c r="G83" s="25" t="s">
        <v>8</v>
      </c>
      <c r="H83" s="27">
        <f>SUM(H80:H80,H82:H82)</f>
        <v>16</v>
      </c>
      <c r="J83" s="72"/>
    </row>
    <row r="84" spans="1:10" ht="200.1" customHeight="1" thickBot="1" x14ac:dyDescent="0.35">
      <c r="A84" s="40"/>
      <c r="B84" s="22"/>
      <c r="C84" s="74" t="s">
        <v>287</v>
      </c>
      <c r="D84" s="29"/>
      <c r="E84" s="29"/>
      <c r="F84" s="30"/>
      <c r="G84" s="26"/>
      <c r="H84" s="28"/>
      <c r="J84" s="72"/>
    </row>
    <row r="85" spans="1:10" x14ac:dyDescent="0.3">
      <c r="A85" s="38">
        <v>8</v>
      </c>
      <c r="B85" s="20" t="s">
        <v>286</v>
      </c>
      <c r="C85" s="31" t="s">
        <v>285</v>
      </c>
      <c r="D85" s="31" t="s">
        <v>284</v>
      </c>
      <c r="E85" s="31" t="s">
        <v>283</v>
      </c>
      <c r="F85" s="31" t="s">
        <v>282</v>
      </c>
      <c r="G85" s="23" t="s">
        <v>269</v>
      </c>
      <c r="H85" s="24"/>
      <c r="J85" s="2"/>
    </row>
    <row r="86" spans="1:10" ht="75" x14ac:dyDescent="0.3">
      <c r="A86" s="39"/>
      <c r="B86" s="21"/>
      <c r="C86" s="32"/>
      <c r="D86" s="32"/>
      <c r="E86" s="32"/>
      <c r="F86" s="32"/>
      <c r="G86" s="11" t="s">
        <v>268</v>
      </c>
      <c r="H86" s="12">
        <v>10</v>
      </c>
      <c r="I86" s="17"/>
    </row>
    <row r="87" spans="1:10" ht="15.6" thickBot="1" x14ac:dyDescent="0.35">
      <c r="A87" s="39"/>
      <c r="B87" s="21"/>
      <c r="C87" s="33"/>
      <c r="D87" s="33"/>
      <c r="E87" s="33"/>
      <c r="F87" s="33"/>
      <c r="G87" s="25" t="s">
        <v>8</v>
      </c>
      <c r="H87" s="27">
        <f>SUM(H86:H86)</f>
        <v>10</v>
      </c>
      <c r="J87" s="72"/>
    </row>
    <row r="88" spans="1:10" ht="200.1" customHeight="1" thickBot="1" x14ac:dyDescent="0.35">
      <c r="A88" s="40"/>
      <c r="B88" s="22"/>
      <c r="C88" s="73" t="s">
        <v>281</v>
      </c>
      <c r="D88" s="61"/>
      <c r="E88" s="61"/>
      <c r="F88" s="60"/>
      <c r="G88" s="26"/>
      <c r="H88" s="28"/>
      <c r="J88" s="72"/>
    </row>
    <row r="89" spans="1:10" x14ac:dyDescent="0.3">
      <c r="A89" s="38">
        <v>9</v>
      </c>
      <c r="B89" s="20" t="s">
        <v>280</v>
      </c>
      <c r="C89" s="31" t="s">
        <v>279</v>
      </c>
      <c r="D89" s="31" t="s">
        <v>278</v>
      </c>
      <c r="E89" s="31" t="s">
        <v>277</v>
      </c>
      <c r="F89" s="31" t="s">
        <v>276</v>
      </c>
      <c r="G89" s="23" t="s">
        <v>275</v>
      </c>
      <c r="H89" s="24"/>
      <c r="J89" s="2"/>
    </row>
    <row r="90" spans="1:10" ht="15.6" thickBot="1" x14ac:dyDescent="0.35">
      <c r="A90" s="39"/>
      <c r="B90" s="21"/>
      <c r="C90" s="32"/>
      <c r="D90" s="32"/>
      <c r="E90" s="32"/>
      <c r="F90" s="32"/>
      <c r="G90" s="11" t="s">
        <v>274</v>
      </c>
      <c r="H90" s="12">
        <v>2</v>
      </c>
    </row>
    <row r="91" spans="1:10" x14ac:dyDescent="0.3">
      <c r="A91" s="39"/>
      <c r="B91" s="21"/>
      <c r="C91" s="32"/>
      <c r="D91" s="32"/>
      <c r="E91" s="32"/>
      <c r="F91" s="32"/>
      <c r="G91" s="23" t="s">
        <v>273</v>
      </c>
      <c r="H91" s="24"/>
      <c r="J91" s="2"/>
    </row>
    <row r="92" spans="1:10" ht="45.6" thickBot="1" x14ac:dyDescent="0.35">
      <c r="A92" s="39"/>
      <c r="B92" s="21"/>
      <c r="C92" s="32"/>
      <c r="D92" s="32"/>
      <c r="E92" s="32"/>
      <c r="F92" s="32"/>
      <c r="G92" s="11" t="s">
        <v>272</v>
      </c>
      <c r="H92" s="12">
        <v>5</v>
      </c>
      <c r="I92" s="15"/>
    </row>
    <row r="93" spans="1:10" x14ac:dyDescent="0.3">
      <c r="A93" s="39"/>
      <c r="B93" s="21"/>
      <c r="C93" s="32"/>
      <c r="D93" s="32"/>
      <c r="E93" s="32"/>
      <c r="F93" s="32"/>
      <c r="G93" s="23" t="s">
        <v>271</v>
      </c>
      <c r="H93" s="24"/>
      <c r="J93" s="2"/>
    </row>
    <row r="94" spans="1:10" ht="30.6" thickBot="1" x14ac:dyDescent="0.35">
      <c r="A94" s="39"/>
      <c r="B94" s="21"/>
      <c r="C94" s="32"/>
      <c r="D94" s="32"/>
      <c r="E94" s="32"/>
      <c r="F94" s="32"/>
      <c r="G94" s="11" t="s">
        <v>270</v>
      </c>
      <c r="H94" s="12">
        <v>1</v>
      </c>
    </row>
    <row r="95" spans="1:10" x14ac:dyDescent="0.3">
      <c r="A95" s="39"/>
      <c r="B95" s="21"/>
      <c r="C95" s="32"/>
      <c r="D95" s="32"/>
      <c r="E95" s="32"/>
      <c r="F95" s="32"/>
      <c r="G95" s="23" t="s">
        <v>269</v>
      </c>
      <c r="H95" s="24"/>
      <c r="J95" s="2"/>
    </row>
    <row r="96" spans="1:10" ht="75" x14ac:dyDescent="0.3">
      <c r="A96" s="39"/>
      <c r="B96" s="21"/>
      <c r="C96" s="32"/>
      <c r="D96" s="32"/>
      <c r="E96" s="32"/>
      <c r="F96" s="32"/>
      <c r="G96" s="11" t="s">
        <v>268</v>
      </c>
      <c r="H96" s="12">
        <v>2</v>
      </c>
      <c r="I96" s="17"/>
    </row>
    <row r="97" spans="1:10" ht="15.6" thickBot="1" x14ac:dyDescent="0.35">
      <c r="A97" s="39"/>
      <c r="B97" s="21"/>
      <c r="C97" s="33"/>
      <c r="D97" s="33"/>
      <c r="E97" s="33"/>
      <c r="F97" s="33"/>
      <c r="G97" s="25" t="s">
        <v>8</v>
      </c>
      <c r="H97" s="27">
        <f>SUM(H90:H90,H92:H92,H94:H94,H96:H96)</f>
        <v>10</v>
      </c>
      <c r="J97" s="72"/>
    </row>
    <row r="98" spans="1:10" ht="200.1" customHeight="1" thickBot="1" x14ac:dyDescent="0.35">
      <c r="A98" s="40"/>
      <c r="B98" s="22"/>
      <c r="C98" s="73" t="s">
        <v>267</v>
      </c>
      <c r="D98" s="61"/>
      <c r="E98" s="61"/>
      <c r="F98" s="60"/>
      <c r="G98" s="26"/>
      <c r="H98" s="28"/>
      <c r="J98" s="72"/>
    </row>
    <row r="99" spans="1:10" ht="15.6" thickBot="1" x14ac:dyDescent="0.35">
      <c r="A99" s="46" t="s">
        <v>266</v>
      </c>
      <c r="B99" s="47"/>
      <c r="C99" s="47"/>
      <c r="D99" s="47"/>
      <c r="E99" s="48"/>
      <c r="F99" s="49">
        <f>H97+H87+H83+H77+H71+H64+H46+H12+H6</f>
        <v>267</v>
      </c>
      <c r="G99" s="50"/>
      <c r="H99" s="51"/>
      <c r="J99" s="2"/>
    </row>
    <row r="100" spans="1:10" ht="249.9" customHeight="1" thickBot="1" x14ac:dyDescent="0.35">
      <c r="A100" s="41" t="s">
        <v>9</v>
      </c>
      <c r="B100" s="42"/>
      <c r="C100" s="43" t="s">
        <v>265</v>
      </c>
      <c r="D100" s="44"/>
      <c r="E100" s="44"/>
      <c r="F100" s="45"/>
      <c r="G100" s="13" t="s">
        <v>113</v>
      </c>
      <c r="H100" s="14" t="s">
        <v>263</v>
      </c>
      <c r="J100" s="2"/>
    </row>
    <row r="101" spans="1:10" ht="249.9" customHeight="1" thickBot="1" x14ac:dyDescent="0.35">
      <c r="A101" s="41" t="s">
        <v>9</v>
      </c>
      <c r="B101" s="42"/>
      <c r="C101" s="43" t="s">
        <v>264</v>
      </c>
      <c r="D101" s="44"/>
      <c r="E101" s="44"/>
      <c r="F101" s="45"/>
      <c r="G101" s="13" t="s">
        <v>113</v>
      </c>
      <c r="H101" s="14" t="s">
        <v>263</v>
      </c>
      <c r="J101" s="2"/>
    </row>
    <row r="102" spans="1:10" ht="249.9" customHeight="1" thickBot="1" x14ac:dyDescent="0.35">
      <c r="A102" s="41" t="s">
        <v>9</v>
      </c>
      <c r="B102" s="42"/>
      <c r="C102" s="43" t="s">
        <v>262</v>
      </c>
      <c r="D102" s="44"/>
      <c r="E102" s="44"/>
      <c r="F102" s="45"/>
      <c r="G102" s="56" t="s">
        <v>116</v>
      </c>
      <c r="H102" s="71" t="s">
        <v>261</v>
      </c>
      <c r="J102" s="2"/>
    </row>
    <row r="103" spans="1:10" x14ac:dyDescent="0.3">
      <c r="C103" s="70"/>
      <c r="D103" s="70"/>
      <c r="E103" s="70"/>
      <c r="F103" s="70"/>
      <c r="J103" s="2"/>
    </row>
    <row r="104" spans="1:10" x14ac:dyDescent="0.3">
      <c r="J104" s="2"/>
    </row>
    <row r="105" spans="1:10" x14ac:dyDescent="0.3">
      <c r="J105" s="2"/>
    </row>
    <row r="106" spans="1:10" x14ac:dyDescent="0.3">
      <c r="J106" s="2"/>
    </row>
    <row r="107" spans="1:10" x14ac:dyDescent="0.3">
      <c r="J107" s="2"/>
    </row>
    <row r="108" spans="1:10" x14ac:dyDescent="0.3">
      <c r="J108" s="2"/>
    </row>
    <row r="109" spans="1:10" x14ac:dyDescent="0.3">
      <c r="J109" s="2"/>
    </row>
    <row r="110" spans="1:10" x14ac:dyDescent="0.3">
      <c r="J110" s="2"/>
    </row>
    <row r="111" spans="1:10" x14ac:dyDescent="0.3">
      <c r="J111" s="2"/>
    </row>
  </sheetData>
  <sheetProtection algorithmName="SHA-512" hashValue="K66W/91fyKwB07sMYW3UY01RMZUsUjO7rozP6yflnaNmQpRnjE71v3Cifdss1e8ReLfE/QCPNzSOPg7CEuiuMQ==" saltValue="f3UR0In0aw8XYDBUFAdG8A==" spinCount="100000" sheet="1" formatCells="0" formatColumns="0" formatRows="0" insertColumns="0" insertRows="0" deleteRows="0" autoFilter="0"/>
  <autoFilter ref="A1:H438" xr:uid="{00000000-0009-0000-0000-000000000000}"/>
  <mergeCells count="120">
    <mergeCell ref="J87:J88"/>
    <mergeCell ref="J97:J98"/>
    <mergeCell ref="F79:F83"/>
    <mergeCell ref="J6:J7"/>
    <mergeCell ref="J12:J13"/>
    <mergeCell ref="J46:J47"/>
    <mergeCell ref="J64:J65"/>
    <mergeCell ref="J71:J72"/>
    <mergeCell ref="J77:J78"/>
    <mergeCell ref="J83:J84"/>
    <mergeCell ref="C89:C97"/>
    <mergeCell ref="D89:D97"/>
    <mergeCell ref="E89:E97"/>
    <mergeCell ref="F89:F97"/>
    <mergeCell ref="C73:C77"/>
    <mergeCell ref="D73:D77"/>
    <mergeCell ref="E73:E77"/>
    <mergeCell ref="F73:F77"/>
    <mergeCell ref="C79:C83"/>
    <mergeCell ref="D79:D83"/>
    <mergeCell ref="F14:F46"/>
    <mergeCell ref="C48:C64"/>
    <mergeCell ref="A102:B102"/>
    <mergeCell ref="C102:F102"/>
    <mergeCell ref="A100:B100"/>
    <mergeCell ref="C100:F100"/>
    <mergeCell ref="A101:B101"/>
    <mergeCell ref="C101:F101"/>
    <mergeCell ref="C78:F78"/>
    <mergeCell ref="A73:A78"/>
    <mergeCell ref="A99:E99"/>
    <mergeCell ref="F99:H99"/>
    <mergeCell ref="C98:F98"/>
    <mergeCell ref="G97:G98"/>
    <mergeCell ref="H97:H98"/>
    <mergeCell ref="G87:G88"/>
    <mergeCell ref="H87:H88"/>
    <mergeCell ref="C88:F88"/>
    <mergeCell ref="A89:A98"/>
    <mergeCell ref="B89:B98"/>
    <mergeCell ref="G91:H91"/>
    <mergeCell ref="G93:H93"/>
    <mergeCell ref="G95:H95"/>
    <mergeCell ref="F2:F6"/>
    <mergeCell ref="C8:C12"/>
    <mergeCell ref="D8:D12"/>
    <mergeCell ref="E8:E12"/>
    <mergeCell ref="F8:F12"/>
    <mergeCell ref="G89:H89"/>
    <mergeCell ref="C14:C46"/>
    <mergeCell ref="A85:A88"/>
    <mergeCell ref="B85:B88"/>
    <mergeCell ref="G85:H85"/>
    <mergeCell ref="A79:A84"/>
    <mergeCell ref="B79:B84"/>
    <mergeCell ref="F85:F87"/>
    <mergeCell ref="G81:H81"/>
    <mergeCell ref="C85:C87"/>
    <mergeCell ref="D85:D87"/>
    <mergeCell ref="E85:E87"/>
    <mergeCell ref="A66:A72"/>
    <mergeCell ref="D48:D64"/>
    <mergeCell ref="E48:E64"/>
    <mergeCell ref="G71:G72"/>
    <mergeCell ref="H71:H72"/>
    <mergeCell ref="G83:G84"/>
    <mergeCell ref="H83:H84"/>
    <mergeCell ref="C84:F84"/>
    <mergeCell ref="B73:B78"/>
    <mergeCell ref="E79:E83"/>
    <mergeCell ref="B66:B72"/>
    <mergeCell ref="G66:H66"/>
    <mergeCell ref="G68:H68"/>
    <mergeCell ref="F48:F64"/>
    <mergeCell ref="C72:F72"/>
    <mergeCell ref="C66:C71"/>
    <mergeCell ref="D66:D71"/>
    <mergeCell ref="E66:E71"/>
    <mergeCell ref="F66:F71"/>
    <mergeCell ref="C65:F65"/>
    <mergeCell ref="G46:G47"/>
    <mergeCell ref="H46:H47"/>
    <mergeCell ref="C47:F47"/>
    <mergeCell ref="A48:A65"/>
    <mergeCell ref="B48:B65"/>
    <mergeCell ref="G48:H48"/>
    <mergeCell ref="G55:H55"/>
    <mergeCell ref="G58:H58"/>
    <mergeCell ref="D14:D46"/>
    <mergeCell ref="E14:E46"/>
    <mergeCell ref="C2:C6"/>
    <mergeCell ref="D2:D6"/>
    <mergeCell ref="E2:E6"/>
    <mergeCell ref="G12:G13"/>
    <mergeCell ref="H12:H13"/>
    <mergeCell ref="A14:A47"/>
    <mergeCell ref="B14:B47"/>
    <mergeCell ref="G14:H14"/>
    <mergeCell ref="G26:H26"/>
    <mergeCell ref="G28:H28"/>
    <mergeCell ref="C7:F7"/>
    <mergeCell ref="A8:A13"/>
    <mergeCell ref="B8:B13"/>
    <mergeCell ref="G8:H8"/>
    <mergeCell ref="G10:H10"/>
    <mergeCell ref="A2:A7"/>
    <mergeCell ref="B2:B7"/>
    <mergeCell ref="G2:H2"/>
    <mergeCell ref="G4:H4"/>
    <mergeCell ref="C13:F13"/>
    <mergeCell ref="G77:G78"/>
    <mergeCell ref="H77:H78"/>
    <mergeCell ref="G79:H79"/>
    <mergeCell ref="G73:H73"/>
    <mergeCell ref="G75:H75"/>
    <mergeCell ref="G6:G7"/>
    <mergeCell ref="H6:H7"/>
    <mergeCell ref="G64:G65"/>
    <mergeCell ref="H64:H65"/>
    <mergeCell ref="G39:H39"/>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467000-5DFD-4986-93B4-6FF94B225E7E}">
  <dimension ref="A1:K405"/>
  <sheetViews>
    <sheetView zoomScale="80" zoomScaleNormal="80" workbookViewId="0">
      <selection activeCell="C396" sqref="C396:F396"/>
    </sheetView>
  </sheetViews>
  <sheetFormatPr defaultColWidth="9.109375" defaultRowHeight="15" x14ac:dyDescent="0.3"/>
  <cols>
    <col min="1" max="1" width="14.6640625" style="3" customWidth="1"/>
    <col min="2" max="2" width="20.109375" style="4" customWidth="1"/>
    <col min="3" max="3" width="23" style="3" customWidth="1"/>
    <col min="4" max="4" width="32.44140625" style="3" customWidth="1"/>
    <col min="5" max="5" width="24.5546875" style="3" customWidth="1"/>
    <col min="6" max="6" width="28" style="3" customWidth="1"/>
    <col min="7" max="7" width="42.33203125" style="3" customWidth="1"/>
    <col min="8" max="8" width="24.33203125" style="54" customWidth="1"/>
    <col min="9" max="9" width="16.6640625" style="2" customWidth="1"/>
    <col min="10" max="10" width="17.6640625" style="53" customWidth="1"/>
    <col min="11" max="11" width="23.6640625" style="2" customWidth="1"/>
    <col min="12" max="16384" width="9.109375" style="2"/>
  </cols>
  <sheetData>
    <row r="1" spans="1:11" s="1" customFormat="1" ht="57.6" customHeight="1" thickBot="1" x14ac:dyDescent="0.35">
      <c r="A1" s="5" t="s">
        <v>0</v>
      </c>
      <c r="B1" s="6" t="s">
        <v>1</v>
      </c>
      <c r="C1" s="7" t="s">
        <v>2</v>
      </c>
      <c r="D1" s="8" t="s">
        <v>3</v>
      </c>
      <c r="E1" s="8" t="s">
        <v>4</v>
      </c>
      <c r="F1" s="8" t="s">
        <v>5</v>
      </c>
      <c r="G1" s="9" t="s">
        <v>6</v>
      </c>
      <c r="H1" s="69" t="s">
        <v>7</v>
      </c>
      <c r="J1" s="68"/>
    </row>
    <row r="2" spans="1:11" ht="15.75" customHeight="1" x14ac:dyDescent="0.3">
      <c r="A2" s="38">
        <v>1</v>
      </c>
      <c r="B2" s="20" t="s">
        <v>250</v>
      </c>
      <c r="C2" s="31" t="s">
        <v>260</v>
      </c>
      <c r="D2" s="31" t="s">
        <v>259</v>
      </c>
      <c r="E2" s="31" t="s">
        <v>258</v>
      </c>
      <c r="F2" s="31" t="s">
        <v>257</v>
      </c>
      <c r="G2" s="23" t="s">
        <v>180</v>
      </c>
      <c r="H2" s="24"/>
    </row>
    <row r="3" spans="1:11" ht="30" x14ac:dyDescent="0.3">
      <c r="A3" s="39"/>
      <c r="B3" s="21"/>
      <c r="C3" s="32"/>
      <c r="D3" s="32"/>
      <c r="E3" s="32"/>
      <c r="F3" s="32"/>
      <c r="G3" s="11" t="s">
        <v>217</v>
      </c>
      <c r="H3" s="64">
        <v>10</v>
      </c>
      <c r="I3" s="17"/>
      <c r="J3" s="63"/>
    </row>
    <row r="4" spans="1:11" ht="15.6" thickBot="1" x14ac:dyDescent="0.35">
      <c r="A4" s="39"/>
      <c r="B4" s="21"/>
      <c r="C4" s="32"/>
      <c r="D4" s="32"/>
      <c r="E4" s="32"/>
      <c r="F4" s="32"/>
      <c r="G4" s="18" t="s">
        <v>179</v>
      </c>
      <c r="H4" s="66">
        <v>11</v>
      </c>
      <c r="I4" s="15"/>
      <c r="J4" s="63"/>
      <c r="K4" s="15"/>
    </row>
    <row r="5" spans="1:11" ht="15" customHeight="1" x14ac:dyDescent="0.3">
      <c r="A5" s="39"/>
      <c r="B5" s="21"/>
      <c r="C5" s="32"/>
      <c r="D5" s="32"/>
      <c r="E5" s="32"/>
      <c r="F5" s="32"/>
      <c r="G5" s="23" t="s">
        <v>153</v>
      </c>
      <c r="H5" s="24"/>
      <c r="J5" s="63"/>
    </row>
    <row r="6" spans="1:11" ht="45" x14ac:dyDescent="0.3">
      <c r="A6" s="39"/>
      <c r="B6" s="21"/>
      <c r="C6" s="32"/>
      <c r="D6" s="32"/>
      <c r="E6" s="32"/>
      <c r="F6" s="32"/>
      <c r="G6" s="11" t="s">
        <v>160</v>
      </c>
      <c r="H6" s="64">
        <v>2</v>
      </c>
      <c r="J6" s="63"/>
    </row>
    <row r="7" spans="1:11" x14ac:dyDescent="0.3">
      <c r="A7" s="39"/>
      <c r="B7" s="21"/>
      <c r="C7" s="32"/>
      <c r="D7" s="32"/>
      <c r="E7" s="32"/>
      <c r="F7" s="32"/>
      <c r="G7" s="11" t="s">
        <v>141</v>
      </c>
      <c r="H7" s="64">
        <v>2</v>
      </c>
      <c r="J7" s="63"/>
    </row>
    <row r="8" spans="1:11" ht="30.6" thickBot="1" x14ac:dyDescent="0.35">
      <c r="A8" s="39"/>
      <c r="B8" s="21"/>
      <c r="C8" s="32"/>
      <c r="D8" s="32"/>
      <c r="E8" s="32"/>
      <c r="F8" s="32"/>
      <c r="G8" s="11" t="s">
        <v>152</v>
      </c>
      <c r="H8" s="64">
        <v>2</v>
      </c>
      <c r="J8" s="63"/>
    </row>
    <row r="9" spans="1:11" ht="15" customHeight="1" x14ac:dyDescent="0.3">
      <c r="A9" s="39"/>
      <c r="B9" s="21"/>
      <c r="C9" s="32"/>
      <c r="D9" s="32"/>
      <c r="E9" s="32"/>
      <c r="F9" s="32"/>
      <c r="G9" s="23" t="s">
        <v>151</v>
      </c>
      <c r="H9" s="24"/>
      <c r="J9" s="63"/>
    </row>
    <row r="10" spans="1:11" ht="60" x14ac:dyDescent="0.3">
      <c r="A10" s="39"/>
      <c r="B10" s="21"/>
      <c r="C10" s="32"/>
      <c r="D10" s="32"/>
      <c r="E10" s="32"/>
      <c r="F10" s="32"/>
      <c r="G10" s="18" t="s">
        <v>150</v>
      </c>
      <c r="H10" s="66">
        <v>4</v>
      </c>
      <c r="I10" s="15"/>
      <c r="J10" s="63"/>
      <c r="K10" s="15"/>
    </row>
    <row r="11" spans="1:11" ht="15.6" thickBot="1" x14ac:dyDescent="0.35">
      <c r="A11" s="39"/>
      <c r="B11" s="21"/>
      <c r="C11" s="32"/>
      <c r="D11" s="32"/>
      <c r="E11" s="32"/>
      <c r="F11" s="32"/>
      <c r="G11" s="18" t="s">
        <v>147</v>
      </c>
      <c r="H11" s="66">
        <v>1</v>
      </c>
      <c r="I11" s="15"/>
      <c r="J11" s="63"/>
      <c r="K11" s="15"/>
    </row>
    <row r="12" spans="1:11" ht="15" customHeight="1" x14ac:dyDescent="0.3">
      <c r="A12" s="39"/>
      <c r="B12" s="21"/>
      <c r="C12" s="32"/>
      <c r="D12" s="32"/>
      <c r="E12" s="32"/>
      <c r="F12" s="32"/>
      <c r="G12" s="23" t="s">
        <v>146</v>
      </c>
      <c r="H12" s="24"/>
      <c r="J12" s="63"/>
    </row>
    <row r="13" spans="1:11" ht="50.25" customHeight="1" thickBot="1" x14ac:dyDescent="0.35">
      <c r="A13" s="39"/>
      <c r="B13" s="21"/>
      <c r="C13" s="32"/>
      <c r="D13" s="32"/>
      <c r="E13" s="32"/>
      <c r="F13" s="32"/>
      <c r="G13" s="11" t="s">
        <v>145</v>
      </c>
      <c r="H13" s="64">
        <v>3</v>
      </c>
      <c r="J13" s="63"/>
    </row>
    <row r="14" spans="1:11" ht="15" customHeight="1" x14ac:dyDescent="0.3">
      <c r="A14" s="39"/>
      <c r="B14" s="21"/>
      <c r="C14" s="32"/>
      <c r="D14" s="32"/>
      <c r="E14" s="32"/>
      <c r="F14" s="32"/>
      <c r="G14" s="23" t="s">
        <v>141</v>
      </c>
      <c r="H14" s="24"/>
      <c r="J14" s="63"/>
    </row>
    <row r="15" spans="1:11" x14ac:dyDescent="0.3">
      <c r="A15" s="39"/>
      <c r="B15" s="21"/>
      <c r="C15" s="32"/>
      <c r="D15" s="32"/>
      <c r="E15" s="32"/>
      <c r="F15" s="32"/>
      <c r="G15" s="11" t="s">
        <v>140</v>
      </c>
      <c r="H15" s="64">
        <v>1</v>
      </c>
      <c r="J15" s="63"/>
    </row>
    <row r="16" spans="1:11" x14ac:dyDescent="0.3">
      <c r="A16" s="39"/>
      <c r="B16" s="21"/>
      <c r="C16" s="32"/>
      <c r="D16" s="32"/>
      <c r="E16" s="32"/>
      <c r="F16" s="32"/>
      <c r="G16" s="11" t="s">
        <v>139</v>
      </c>
      <c r="H16" s="64">
        <v>1</v>
      </c>
      <c r="J16" s="63"/>
    </row>
    <row r="17" spans="1:11" x14ac:dyDescent="0.3">
      <c r="A17" s="39"/>
      <c r="B17" s="21"/>
      <c r="C17" s="32"/>
      <c r="D17" s="32"/>
      <c r="E17" s="32"/>
      <c r="F17" s="32"/>
      <c r="G17" s="11" t="s">
        <v>138</v>
      </c>
      <c r="H17" s="64">
        <v>1</v>
      </c>
      <c r="J17" s="63"/>
    </row>
    <row r="18" spans="1:11" ht="30" x14ac:dyDescent="0.3">
      <c r="A18" s="39"/>
      <c r="B18" s="21"/>
      <c r="C18" s="32"/>
      <c r="D18" s="32"/>
      <c r="E18" s="32"/>
      <c r="F18" s="32"/>
      <c r="G18" s="11" t="s">
        <v>137</v>
      </c>
      <c r="H18" s="64">
        <v>1</v>
      </c>
      <c r="J18" s="63"/>
    </row>
    <row r="19" spans="1:11" ht="30" x14ac:dyDescent="0.3">
      <c r="A19" s="39"/>
      <c r="B19" s="21"/>
      <c r="C19" s="32"/>
      <c r="D19" s="32"/>
      <c r="E19" s="32"/>
      <c r="F19" s="32"/>
      <c r="G19" s="11" t="s">
        <v>136</v>
      </c>
      <c r="H19" s="64">
        <v>1</v>
      </c>
      <c r="J19" s="63"/>
    </row>
    <row r="20" spans="1:11" ht="30" x14ac:dyDescent="0.3">
      <c r="A20" s="39"/>
      <c r="B20" s="21"/>
      <c r="C20" s="32"/>
      <c r="D20" s="32"/>
      <c r="E20" s="32"/>
      <c r="F20" s="32"/>
      <c r="G20" s="11" t="s">
        <v>135</v>
      </c>
      <c r="H20" s="64">
        <v>1</v>
      </c>
      <c r="J20" s="63"/>
    </row>
    <row r="21" spans="1:11" x14ac:dyDescent="0.3">
      <c r="A21" s="39"/>
      <c r="B21" s="21"/>
      <c r="C21" s="32"/>
      <c r="D21" s="32"/>
      <c r="E21" s="32"/>
      <c r="F21" s="32"/>
      <c r="G21" s="11" t="s">
        <v>134</v>
      </c>
      <c r="H21" s="64">
        <v>1</v>
      </c>
      <c r="J21" s="63"/>
    </row>
    <row r="22" spans="1:11" ht="30" x14ac:dyDescent="0.3">
      <c r="A22" s="39"/>
      <c r="B22" s="21"/>
      <c r="C22" s="32"/>
      <c r="D22" s="32"/>
      <c r="E22" s="32"/>
      <c r="F22" s="32"/>
      <c r="G22" s="11" t="s">
        <v>133</v>
      </c>
      <c r="H22" s="64">
        <v>1</v>
      </c>
      <c r="J22" s="63"/>
    </row>
    <row r="23" spans="1:11" x14ac:dyDescent="0.3">
      <c r="A23" s="39"/>
      <c r="B23" s="21"/>
      <c r="C23" s="32"/>
      <c r="D23" s="32"/>
      <c r="E23" s="32"/>
      <c r="F23" s="32"/>
      <c r="G23" s="11" t="s">
        <v>132</v>
      </c>
      <c r="H23" s="64">
        <v>1</v>
      </c>
      <c r="J23" s="63"/>
    </row>
    <row r="24" spans="1:11" ht="31.5" customHeight="1" thickBot="1" x14ac:dyDescent="0.35">
      <c r="A24" s="39"/>
      <c r="B24" s="21"/>
      <c r="C24" s="32"/>
      <c r="D24" s="32"/>
      <c r="E24" s="32"/>
      <c r="F24" s="32"/>
      <c r="G24" s="11" t="s">
        <v>131</v>
      </c>
      <c r="H24" s="64">
        <v>1</v>
      </c>
      <c r="J24" s="63"/>
    </row>
    <row r="25" spans="1:11" ht="15" customHeight="1" x14ac:dyDescent="0.3">
      <c r="A25" s="39"/>
      <c r="B25" s="21"/>
      <c r="C25" s="32"/>
      <c r="D25" s="32"/>
      <c r="E25" s="32"/>
      <c r="F25" s="32"/>
      <c r="G25" s="23" t="s">
        <v>130</v>
      </c>
      <c r="H25" s="24"/>
      <c r="J25" s="63"/>
    </row>
    <row r="26" spans="1:11" ht="29.25" customHeight="1" x14ac:dyDescent="0.3">
      <c r="A26" s="39"/>
      <c r="B26" s="21"/>
      <c r="C26" s="32"/>
      <c r="D26" s="32"/>
      <c r="E26" s="32"/>
      <c r="F26" s="32"/>
      <c r="G26" s="11" t="s">
        <v>129</v>
      </c>
      <c r="H26" s="64">
        <v>2</v>
      </c>
      <c r="J26" s="63"/>
    </row>
    <row r="27" spans="1:11" ht="34.5" customHeight="1" x14ac:dyDescent="0.3">
      <c r="A27" s="39"/>
      <c r="B27" s="21"/>
      <c r="C27" s="32"/>
      <c r="D27" s="32"/>
      <c r="E27" s="32"/>
      <c r="F27" s="32"/>
      <c r="G27" s="11" t="s">
        <v>128</v>
      </c>
      <c r="H27" s="64">
        <v>2</v>
      </c>
      <c r="J27" s="63"/>
    </row>
    <row r="28" spans="1:11" ht="36.75" customHeight="1" x14ac:dyDescent="0.3">
      <c r="A28" s="39"/>
      <c r="B28" s="21"/>
      <c r="C28" s="32"/>
      <c r="D28" s="32"/>
      <c r="E28" s="32"/>
      <c r="F28" s="32"/>
      <c r="G28" s="11" t="s">
        <v>127</v>
      </c>
      <c r="H28" s="64">
        <v>2</v>
      </c>
      <c r="J28" s="63"/>
    </row>
    <row r="29" spans="1:11" ht="33.75" customHeight="1" x14ac:dyDescent="0.3">
      <c r="A29" s="39"/>
      <c r="B29" s="21"/>
      <c r="C29" s="32"/>
      <c r="D29" s="32"/>
      <c r="E29" s="32"/>
      <c r="F29" s="32"/>
      <c r="G29" s="11" t="s">
        <v>126</v>
      </c>
      <c r="H29" s="64">
        <v>2</v>
      </c>
      <c r="J29" s="63"/>
    </row>
    <row r="30" spans="1:11" ht="45" x14ac:dyDescent="0.3">
      <c r="A30" s="39"/>
      <c r="B30" s="21"/>
      <c r="C30" s="32"/>
      <c r="D30" s="32"/>
      <c r="E30" s="32"/>
      <c r="F30" s="32"/>
      <c r="G30" s="11" t="s">
        <v>125</v>
      </c>
      <c r="H30" s="64">
        <v>2</v>
      </c>
      <c r="J30" s="63"/>
    </row>
    <row r="31" spans="1:11" ht="30" x14ac:dyDescent="0.3">
      <c r="A31" s="39"/>
      <c r="B31" s="21"/>
      <c r="C31" s="32"/>
      <c r="D31" s="32"/>
      <c r="E31" s="32"/>
      <c r="F31" s="32"/>
      <c r="G31" s="18" t="s">
        <v>124</v>
      </c>
      <c r="H31" s="66">
        <v>4</v>
      </c>
      <c r="I31" s="67"/>
      <c r="J31" s="63"/>
      <c r="K31" s="15"/>
    </row>
    <row r="32" spans="1:11" ht="60" x14ac:dyDescent="0.3">
      <c r="A32" s="39"/>
      <c r="B32" s="21"/>
      <c r="C32" s="32"/>
      <c r="D32" s="32"/>
      <c r="E32" s="32"/>
      <c r="F32" s="32"/>
      <c r="G32" s="11" t="s">
        <v>123</v>
      </c>
      <c r="H32" s="64">
        <v>2</v>
      </c>
      <c r="J32" s="63"/>
    </row>
    <row r="33" spans="1:11" x14ac:dyDescent="0.3">
      <c r="A33" s="39"/>
      <c r="B33" s="21"/>
      <c r="C33" s="32"/>
      <c r="D33" s="32"/>
      <c r="E33" s="32"/>
      <c r="F33" s="32"/>
      <c r="G33" s="11" t="s">
        <v>122</v>
      </c>
      <c r="H33" s="64">
        <v>2</v>
      </c>
      <c r="J33" s="63"/>
    </row>
    <row r="34" spans="1:11" ht="15.6" thickBot="1" x14ac:dyDescent="0.35">
      <c r="A34" s="39"/>
      <c r="B34" s="21"/>
      <c r="C34" s="33"/>
      <c r="D34" s="33"/>
      <c r="E34" s="33"/>
      <c r="F34" s="33"/>
      <c r="G34" s="25" t="s">
        <v>8</v>
      </c>
      <c r="H34" s="62">
        <f>SUM(H3:H4,H6:H8,H10:H11,H13:H13,H15:H24,H26:H33,)</f>
        <v>63</v>
      </c>
      <c r="J34" s="65"/>
    </row>
    <row r="35" spans="1:11" ht="145.5" customHeight="1" thickBot="1" x14ac:dyDescent="0.35">
      <c r="A35" s="40"/>
      <c r="B35" s="22"/>
      <c r="C35" s="61" t="s">
        <v>256</v>
      </c>
      <c r="D35" s="61"/>
      <c r="E35" s="61"/>
      <c r="F35" s="60"/>
      <c r="G35" s="26"/>
      <c r="H35" s="59"/>
      <c r="J35" s="65"/>
    </row>
    <row r="36" spans="1:11" ht="16.5" customHeight="1" x14ac:dyDescent="0.3">
      <c r="A36" s="38">
        <v>2</v>
      </c>
      <c r="B36" s="20" t="s">
        <v>250</v>
      </c>
      <c r="C36" s="31" t="s">
        <v>255</v>
      </c>
      <c r="D36" s="31" t="s">
        <v>254</v>
      </c>
      <c r="E36" s="31" t="s">
        <v>253</v>
      </c>
      <c r="F36" s="31" t="s">
        <v>252</v>
      </c>
      <c r="G36" s="23" t="s">
        <v>180</v>
      </c>
      <c r="H36" s="24"/>
      <c r="J36" s="63"/>
    </row>
    <row r="37" spans="1:11" ht="30" x14ac:dyDescent="0.3">
      <c r="A37" s="39"/>
      <c r="B37" s="21"/>
      <c r="C37" s="32"/>
      <c r="D37" s="32"/>
      <c r="E37" s="32"/>
      <c r="F37" s="32"/>
      <c r="G37" s="11" t="s">
        <v>217</v>
      </c>
      <c r="H37" s="64">
        <v>8</v>
      </c>
      <c r="I37" s="17"/>
      <c r="J37" s="63"/>
    </row>
    <row r="38" spans="1:11" ht="15.6" thickBot="1" x14ac:dyDescent="0.35">
      <c r="A38" s="39"/>
      <c r="B38" s="21"/>
      <c r="C38" s="32"/>
      <c r="D38" s="32"/>
      <c r="E38" s="32"/>
      <c r="F38" s="32"/>
      <c r="G38" s="11" t="s">
        <v>179</v>
      </c>
      <c r="H38" s="64">
        <v>12</v>
      </c>
      <c r="I38" s="17"/>
      <c r="J38" s="63"/>
    </row>
    <row r="39" spans="1:11" ht="16.5" customHeight="1" x14ac:dyDescent="0.3">
      <c r="A39" s="39"/>
      <c r="B39" s="21"/>
      <c r="C39" s="32"/>
      <c r="D39" s="32"/>
      <c r="E39" s="32"/>
      <c r="F39" s="32"/>
      <c r="G39" s="23" t="s">
        <v>153</v>
      </c>
      <c r="H39" s="24"/>
      <c r="J39" s="63"/>
    </row>
    <row r="40" spans="1:11" ht="45" x14ac:dyDescent="0.3">
      <c r="A40" s="39"/>
      <c r="B40" s="21"/>
      <c r="C40" s="32"/>
      <c r="D40" s="32"/>
      <c r="E40" s="32"/>
      <c r="F40" s="32"/>
      <c r="G40" s="11" t="s">
        <v>160</v>
      </c>
      <c r="H40" s="64">
        <v>2</v>
      </c>
      <c r="J40" s="63"/>
    </row>
    <row r="41" spans="1:11" x14ac:dyDescent="0.3">
      <c r="A41" s="39"/>
      <c r="B41" s="21"/>
      <c r="C41" s="32"/>
      <c r="D41" s="32"/>
      <c r="E41" s="32"/>
      <c r="F41" s="32"/>
      <c r="G41" s="11" t="s">
        <v>141</v>
      </c>
      <c r="H41" s="64">
        <v>2</v>
      </c>
      <c r="J41" s="63"/>
    </row>
    <row r="42" spans="1:11" ht="30.6" thickBot="1" x14ac:dyDescent="0.35">
      <c r="A42" s="39"/>
      <c r="B42" s="21"/>
      <c r="C42" s="32"/>
      <c r="D42" s="32"/>
      <c r="E42" s="32"/>
      <c r="F42" s="32"/>
      <c r="G42" s="11" t="s">
        <v>152</v>
      </c>
      <c r="H42" s="64">
        <v>2</v>
      </c>
      <c r="J42" s="63"/>
    </row>
    <row r="43" spans="1:11" ht="45" customHeight="1" x14ac:dyDescent="0.3">
      <c r="A43" s="39"/>
      <c r="B43" s="21"/>
      <c r="C43" s="32"/>
      <c r="D43" s="32"/>
      <c r="E43" s="32"/>
      <c r="F43" s="32"/>
      <c r="G43" s="23" t="s">
        <v>151</v>
      </c>
      <c r="H43" s="24"/>
      <c r="J43" s="63"/>
    </row>
    <row r="44" spans="1:11" ht="60" x14ac:dyDescent="0.3">
      <c r="A44" s="39"/>
      <c r="B44" s="21"/>
      <c r="C44" s="32"/>
      <c r="D44" s="32"/>
      <c r="E44" s="32"/>
      <c r="F44" s="32"/>
      <c r="G44" s="18" t="s">
        <v>150</v>
      </c>
      <c r="H44" s="66">
        <v>3</v>
      </c>
      <c r="J44" s="63"/>
      <c r="K44" s="15"/>
    </row>
    <row r="45" spans="1:11" ht="15.6" thickBot="1" x14ac:dyDescent="0.35">
      <c r="A45" s="39"/>
      <c r="B45" s="21"/>
      <c r="C45" s="32"/>
      <c r="D45" s="32"/>
      <c r="E45" s="32"/>
      <c r="F45" s="32"/>
      <c r="G45" s="18" t="s">
        <v>147</v>
      </c>
      <c r="H45" s="66">
        <v>1</v>
      </c>
      <c r="J45" s="63"/>
      <c r="K45" s="15"/>
    </row>
    <row r="46" spans="1:11" x14ac:dyDescent="0.3">
      <c r="A46" s="39"/>
      <c r="B46" s="21"/>
      <c r="C46" s="32"/>
      <c r="D46" s="32"/>
      <c r="E46" s="32"/>
      <c r="F46" s="32"/>
      <c r="G46" s="23" t="s">
        <v>146</v>
      </c>
      <c r="H46" s="24"/>
      <c r="J46" s="63"/>
    </row>
    <row r="47" spans="1:11" ht="51.75" customHeight="1" thickBot="1" x14ac:dyDescent="0.35">
      <c r="A47" s="39"/>
      <c r="B47" s="21"/>
      <c r="C47" s="32"/>
      <c r="D47" s="32"/>
      <c r="E47" s="32"/>
      <c r="F47" s="32"/>
      <c r="G47" s="11" t="s">
        <v>145</v>
      </c>
      <c r="H47" s="64">
        <v>3</v>
      </c>
      <c r="J47" s="63"/>
    </row>
    <row r="48" spans="1:11" ht="30" customHeight="1" x14ac:dyDescent="0.3">
      <c r="A48" s="39"/>
      <c r="B48" s="21"/>
      <c r="C48" s="32"/>
      <c r="D48" s="32"/>
      <c r="E48" s="32"/>
      <c r="F48" s="32"/>
      <c r="G48" s="23" t="s">
        <v>141</v>
      </c>
      <c r="H48" s="24"/>
      <c r="J48" s="63"/>
    </row>
    <row r="49" spans="1:10" x14ac:dyDescent="0.3">
      <c r="A49" s="39"/>
      <c r="B49" s="21"/>
      <c r="C49" s="32"/>
      <c r="D49" s="32"/>
      <c r="E49" s="32"/>
      <c r="F49" s="32"/>
      <c r="G49" s="11" t="s">
        <v>140</v>
      </c>
      <c r="H49" s="64">
        <v>2</v>
      </c>
      <c r="J49" s="63"/>
    </row>
    <row r="50" spans="1:10" x14ac:dyDescent="0.3">
      <c r="A50" s="39"/>
      <c r="B50" s="21"/>
      <c r="C50" s="32"/>
      <c r="D50" s="32"/>
      <c r="E50" s="32"/>
      <c r="F50" s="32"/>
      <c r="G50" s="11" t="s">
        <v>139</v>
      </c>
      <c r="H50" s="64">
        <v>2</v>
      </c>
      <c r="J50" s="63"/>
    </row>
    <row r="51" spans="1:10" x14ac:dyDescent="0.3">
      <c r="A51" s="39"/>
      <c r="B51" s="21"/>
      <c r="C51" s="32"/>
      <c r="D51" s="32"/>
      <c r="E51" s="32"/>
      <c r="F51" s="32"/>
      <c r="G51" s="11" t="s">
        <v>138</v>
      </c>
      <c r="H51" s="64">
        <v>1</v>
      </c>
      <c r="J51" s="63"/>
    </row>
    <row r="52" spans="1:10" ht="30" x14ac:dyDescent="0.3">
      <c r="A52" s="39"/>
      <c r="B52" s="21"/>
      <c r="C52" s="32"/>
      <c r="D52" s="32"/>
      <c r="E52" s="32"/>
      <c r="F52" s="32"/>
      <c r="G52" s="11" t="s">
        <v>137</v>
      </c>
      <c r="H52" s="64">
        <v>1</v>
      </c>
      <c r="J52" s="63"/>
    </row>
    <row r="53" spans="1:10" ht="30" x14ac:dyDescent="0.3">
      <c r="A53" s="39"/>
      <c r="B53" s="21"/>
      <c r="C53" s="32"/>
      <c r="D53" s="32"/>
      <c r="E53" s="32"/>
      <c r="F53" s="32"/>
      <c r="G53" s="11" t="s">
        <v>136</v>
      </c>
      <c r="H53" s="64">
        <v>1</v>
      </c>
      <c r="J53" s="63"/>
    </row>
    <row r="54" spans="1:10" ht="30" x14ac:dyDescent="0.3">
      <c r="A54" s="39"/>
      <c r="B54" s="21"/>
      <c r="C54" s="32"/>
      <c r="D54" s="32"/>
      <c r="E54" s="32"/>
      <c r="F54" s="32"/>
      <c r="G54" s="11" t="s">
        <v>135</v>
      </c>
      <c r="H54" s="64">
        <v>2</v>
      </c>
      <c r="J54" s="63"/>
    </row>
    <row r="55" spans="1:10" x14ac:dyDescent="0.3">
      <c r="A55" s="39"/>
      <c r="B55" s="21"/>
      <c r="C55" s="32"/>
      <c r="D55" s="32"/>
      <c r="E55" s="32"/>
      <c r="F55" s="32"/>
      <c r="G55" s="11" t="s">
        <v>134</v>
      </c>
      <c r="H55" s="64">
        <v>2</v>
      </c>
      <c r="J55" s="63"/>
    </row>
    <row r="56" spans="1:10" ht="30" x14ac:dyDescent="0.3">
      <c r="A56" s="39"/>
      <c r="B56" s="21"/>
      <c r="C56" s="32"/>
      <c r="D56" s="32"/>
      <c r="E56" s="32"/>
      <c r="F56" s="32"/>
      <c r="G56" s="11" t="s">
        <v>133</v>
      </c>
      <c r="H56" s="64">
        <v>1</v>
      </c>
      <c r="J56" s="63"/>
    </row>
    <row r="57" spans="1:10" x14ac:dyDescent="0.3">
      <c r="A57" s="39"/>
      <c r="B57" s="21"/>
      <c r="C57" s="32"/>
      <c r="D57" s="32"/>
      <c r="E57" s="32"/>
      <c r="F57" s="32"/>
      <c r="G57" s="11" t="s">
        <v>132</v>
      </c>
      <c r="H57" s="64">
        <v>1</v>
      </c>
      <c r="J57" s="63"/>
    </row>
    <row r="58" spans="1:10" ht="15.6" thickBot="1" x14ac:dyDescent="0.35">
      <c r="A58" s="39"/>
      <c r="B58" s="21"/>
      <c r="C58" s="32"/>
      <c r="D58" s="32"/>
      <c r="E58" s="32"/>
      <c r="F58" s="32"/>
      <c r="G58" s="11" t="s">
        <v>131</v>
      </c>
      <c r="H58" s="64">
        <v>1</v>
      </c>
      <c r="J58" s="63"/>
    </row>
    <row r="59" spans="1:10" ht="30" customHeight="1" x14ac:dyDescent="0.3">
      <c r="A59" s="39"/>
      <c r="B59" s="21"/>
      <c r="C59" s="32"/>
      <c r="D59" s="32"/>
      <c r="E59" s="32"/>
      <c r="F59" s="32"/>
      <c r="G59" s="23" t="s">
        <v>130</v>
      </c>
      <c r="H59" s="24"/>
      <c r="J59" s="63"/>
    </row>
    <row r="60" spans="1:10" ht="30" x14ac:dyDescent="0.3">
      <c r="A60" s="39"/>
      <c r="B60" s="21"/>
      <c r="C60" s="32"/>
      <c r="D60" s="32"/>
      <c r="E60" s="32"/>
      <c r="F60" s="32"/>
      <c r="G60" s="11" t="s">
        <v>129</v>
      </c>
      <c r="H60" s="64">
        <v>2</v>
      </c>
      <c r="J60" s="63"/>
    </row>
    <row r="61" spans="1:10" x14ac:dyDescent="0.3">
      <c r="A61" s="39"/>
      <c r="B61" s="21"/>
      <c r="C61" s="32"/>
      <c r="D61" s="32"/>
      <c r="E61" s="32"/>
      <c r="F61" s="32"/>
      <c r="G61" s="11" t="s">
        <v>128</v>
      </c>
      <c r="H61" s="64">
        <v>2</v>
      </c>
      <c r="J61" s="63"/>
    </row>
    <row r="62" spans="1:10" ht="43.5" customHeight="1" x14ac:dyDescent="0.3">
      <c r="A62" s="39"/>
      <c r="B62" s="21"/>
      <c r="C62" s="32"/>
      <c r="D62" s="32"/>
      <c r="E62" s="32"/>
      <c r="F62" s="32"/>
      <c r="G62" s="11" t="s">
        <v>127</v>
      </c>
      <c r="H62" s="64">
        <v>2</v>
      </c>
      <c r="J62" s="63"/>
    </row>
    <row r="63" spans="1:10" x14ac:dyDescent="0.3">
      <c r="A63" s="39"/>
      <c r="B63" s="21"/>
      <c r="C63" s="32"/>
      <c r="D63" s="32"/>
      <c r="E63" s="32"/>
      <c r="F63" s="32"/>
      <c r="G63" s="11" t="s">
        <v>126</v>
      </c>
      <c r="H63" s="64">
        <v>2</v>
      </c>
      <c r="J63" s="63"/>
    </row>
    <row r="64" spans="1:10" ht="45" x14ac:dyDescent="0.3">
      <c r="A64" s="39"/>
      <c r="B64" s="21"/>
      <c r="C64" s="32"/>
      <c r="D64" s="32"/>
      <c r="E64" s="32"/>
      <c r="F64" s="32"/>
      <c r="G64" s="11" t="s">
        <v>125</v>
      </c>
      <c r="H64" s="64">
        <v>2</v>
      </c>
      <c r="J64" s="63"/>
    </row>
    <row r="65" spans="1:11" ht="30" x14ac:dyDescent="0.3">
      <c r="A65" s="39"/>
      <c r="B65" s="21"/>
      <c r="C65" s="32"/>
      <c r="D65" s="32"/>
      <c r="E65" s="32"/>
      <c r="F65" s="32"/>
      <c r="G65" s="18" t="s">
        <v>124</v>
      </c>
      <c r="H65" s="66">
        <v>5</v>
      </c>
      <c r="J65" s="63"/>
      <c r="K65" s="15"/>
    </row>
    <row r="66" spans="1:11" ht="60" x14ac:dyDescent="0.3">
      <c r="A66" s="39"/>
      <c r="B66" s="21"/>
      <c r="C66" s="32"/>
      <c r="D66" s="32"/>
      <c r="E66" s="32"/>
      <c r="F66" s="32"/>
      <c r="G66" s="11" t="s">
        <v>123</v>
      </c>
      <c r="H66" s="64">
        <v>2</v>
      </c>
      <c r="J66" s="63"/>
    </row>
    <row r="67" spans="1:11" x14ac:dyDescent="0.3">
      <c r="A67" s="39"/>
      <c r="B67" s="21"/>
      <c r="C67" s="32"/>
      <c r="D67" s="32"/>
      <c r="E67" s="32"/>
      <c r="F67" s="32"/>
      <c r="G67" s="11" t="s">
        <v>122</v>
      </c>
      <c r="H67" s="64">
        <v>2</v>
      </c>
      <c r="J67" s="63"/>
    </row>
    <row r="68" spans="1:11" ht="15.6" thickBot="1" x14ac:dyDescent="0.35">
      <c r="A68" s="39"/>
      <c r="B68" s="21"/>
      <c r="C68" s="33"/>
      <c r="D68" s="33"/>
      <c r="E68" s="33"/>
      <c r="F68" s="33"/>
      <c r="G68" s="25" t="s">
        <v>8</v>
      </c>
      <c r="H68" s="62">
        <f>SUM(H37:H38,H40:H42,H44:H45,H47:H47,H49:H58,H60:H67,)</f>
        <v>66</v>
      </c>
      <c r="J68" s="65"/>
    </row>
    <row r="69" spans="1:11" ht="132.75" customHeight="1" thickBot="1" x14ac:dyDescent="0.35">
      <c r="A69" s="40"/>
      <c r="B69" s="22"/>
      <c r="C69" s="61" t="s">
        <v>251</v>
      </c>
      <c r="D69" s="61"/>
      <c r="E69" s="61"/>
      <c r="F69" s="60"/>
      <c r="G69" s="26"/>
      <c r="H69" s="59"/>
      <c r="J69" s="65"/>
    </row>
    <row r="70" spans="1:11" ht="15" customHeight="1" x14ac:dyDescent="0.3">
      <c r="A70" s="38">
        <v>3</v>
      </c>
      <c r="B70" s="20" t="s">
        <v>250</v>
      </c>
      <c r="C70" s="31" t="s">
        <v>249</v>
      </c>
      <c r="D70" s="31" t="s">
        <v>248</v>
      </c>
      <c r="E70" s="31" t="s">
        <v>247</v>
      </c>
      <c r="F70" s="31" t="s">
        <v>246</v>
      </c>
      <c r="G70" s="23" t="s">
        <v>180</v>
      </c>
      <c r="H70" s="24"/>
      <c r="J70" s="63"/>
    </row>
    <row r="71" spans="1:11" x14ac:dyDescent="0.3">
      <c r="A71" s="39"/>
      <c r="B71" s="21"/>
      <c r="C71" s="32"/>
      <c r="D71" s="32"/>
      <c r="E71" s="32"/>
      <c r="F71" s="32"/>
      <c r="G71" s="18" t="s">
        <v>179</v>
      </c>
      <c r="H71" s="66">
        <v>11</v>
      </c>
      <c r="I71" s="17"/>
      <c r="J71" s="63"/>
      <c r="K71" s="15"/>
    </row>
    <row r="72" spans="1:11" x14ac:dyDescent="0.3">
      <c r="A72" s="39"/>
      <c r="B72" s="21"/>
      <c r="C72" s="32"/>
      <c r="D72" s="32"/>
      <c r="E72" s="32"/>
      <c r="F72" s="32"/>
      <c r="G72" s="11" t="s">
        <v>237</v>
      </c>
      <c r="H72" s="64">
        <v>5</v>
      </c>
      <c r="I72" s="17"/>
      <c r="J72" s="63"/>
    </row>
    <row r="73" spans="1:11" ht="30.6" thickBot="1" x14ac:dyDescent="0.35">
      <c r="A73" s="39"/>
      <c r="B73" s="21"/>
      <c r="C73" s="32"/>
      <c r="D73" s="32"/>
      <c r="E73" s="32"/>
      <c r="F73" s="32"/>
      <c r="G73" s="11" t="s">
        <v>236</v>
      </c>
      <c r="H73" s="64">
        <v>20</v>
      </c>
      <c r="J73" s="63"/>
    </row>
    <row r="74" spans="1:11" x14ac:dyDescent="0.3">
      <c r="A74" s="39"/>
      <c r="B74" s="21"/>
      <c r="C74" s="32"/>
      <c r="D74" s="32"/>
      <c r="E74" s="32"/>
      <c r="F74" s="32"/>
      <c r="G74" s="23" t="s">
        <v>153</v>
      </c>
      <c r="H74" s="24"/>
      <c r="J74" s="63"/>
    </row>
    <row r="75" spans="1:11" ht="45" x14ac:dyDescent="0.3">
      <c r="A75" s="39"/>
      <c r="B75" s="21"/>
      <c r="C75" s="32"/>
      <c r="D75" s="32"/>
      <c r="E75" s="32"/>
      <c r="F75" s="32"/>
      <c r="G75" s="11" t="s">
        <v>160</v>
      </c>
      <c r="H75" s="64">
        <v>1</v>
      </c>
      <c r="J75" s="63"/>
    </row>
    <row r="76" spans="1:11" ht="30" x14ac:dyDescent="0.3">
      <c r="A76" s="39"/>
      <c r="B76" s="21"/>
      <c r="C76" s="32"/>
      <c r="D76" s="32"/>
      <c r="E76" s="32"/>
      <c r="F76" s="32"/>
      <c r="G76" s="11" t="s">
        <v>178</v>
      </c>
      <c r="H76" s="64">
        <v>1</v>
      </c>
      <c r="J76" s="63"/>
    </row>
    <row r="77" spans="1:11" ht="30" x14ac:dyDescent="0.3">
      <c r="A77" s="39"/>
      <c r="B77" s="21"/>
      <c r="C77" s="32"/>
      <c r="D77" s="32"/>
      <c r="E77" s="32"/>
      <c r="F77" s="32"/>
      <c r="G77" s="18" t="s">
        <v>198</v>
      </c>
      <c r="H77" s="66">
        <v>2</v>
      </c>
      <c r="I77" s="15"/>
      <c r="J77" s="63"/>
      <c r="K77" s="15"/>
    </row>
    <row r="78" spans="1:11" x14ac:dyDescent="0.3">
      <c r="A78" s="39"/>
      <c r="B78" s="21"/>
      <c r="C78" s="32"/>
      <c r="D78" s="32"/>
      <c r="E78" s="32"/>
      <c r="F78" s="32"/>
      <c r="G78" s="11" t="s">
        <v>141</v>
      </c>
      <c r="H78" s="64">
        <v>1</v>
      </c>
      <c r="J78" s="63"/>
    </row>
    <row r="79" spans="1:11" ht="30.6" thickBot="1" x14ac:dyDescent="0.35">
      <c r="A79" s="39"/>
      <c r="B79" s="21"/>
      <c r="C79" s="32"/>
      <c r="D79" s="32"/>
      <c r="E79" s="32"/>
      <c r="F79" s="32"/>
      <c r="G79" s="11" t="s">
        <v>152</v>
      </c>
      <c r="H79" s="64">
        <v>1</v>
      </c>
      <c r="J79" s="63"/>
    </row>
    <row r="80" spans="1:11" ht="45" customHeight="1" x14ac:dyDescent="0.3">
      <c r="A80" s="39"/>
      <c r="B80" s="21"/>
      <c r="C80" s="32"/>
      <c r="D80" s="32"/>
      <c r="E80" s="32"/>
      <c r="F80" s="32"/>
      <c r="G80" s="23" t="s">
        <v>151</v>
      </c>
      <c r="H80" s="24"/>
      <c r="J80" s="63"/>
    </row>
    <row r="81" spans="1:10" ht="60" x14ac:dyDescent="0.3">
      <c r="A81" s="39"/>
      <c r="B81" s="21"/>
      <c r="C81" s="32"/>
      <c r="D81" s="32"/>
      <c r="E81" s="32"/>
      <c r="F81" s="32"/>
      <c r="G81" s="11" t="s">
        <v>150</v>
      </c>
      <c r="H81" s="64">
        <v>1</v>
      </c>
      <c r="J81" s="63"/>
    </row>
    <row r="82" spans="1:10" ht="30" x14ac:dyDescent="0.3">
      <c r="A82" s="39"/>
      <c r="B82" s="21"/>
      <c r="C82" s="32"/>
      <c r="D82" s="32"/>
      <c r="E82" s="32"/>
      <c r="F82" s="32"/>
      <c r="G82" s="11" t="s">
        <v>148</v>
      </c>
      <c r="H82" s="64">
        <v>1</v>
      </c>
      <c r="I82" s="15"/>
      <c r="J82" s="63"/>
    </row>
    <row r="83" spans="1:10" ht="15.6" thickBot="1" x14ac:dyDescent="0.35">
      <c r="A83" s="39"/>
      <c r="B83" s="21"/>
      <c r="C83" s="32"/>
      <c r="D83" s="32"/>
      <c r="E83" s="32"/>
      <c r="F83" s="32"/>
      <c r="G83" s="11" t="s">
        <v>147</v>
      </c>
      <c r="H83" s="64">
        <v>1</v>
      </c>
      <c r="J83" s="63"/>
    </row>
    <row r="84" spans="1:10" x14ac:dyDescent="0.3">
      <c r="A84" s="39"/>
      <c r="B84" s="21"/>
      <c r="C84" s="32"/>
      <c r="D84" s="32"/>
      <c r="E84" s="32"/>
      <c r="F84" s="32"/>
      <c r="G84" s="23" t="s">
        <v>146</v>
      </c>
      <c r="H84" s="24"/>
      <c r="J84" s="63"/>
    </row>
    <row r="85" spans="1:10" ht="56.25" customHeight="1" thickBot="1" x14ac:dyDescent="0.35">
      <c r="A85" s="39"/>
      <c r="B85" s="21"/>
      <c r="C85" s="32"/>
      <c r="D85" s="32"/>
      <c r="E85" s="32"/>
      <c r="F85" s="32"/>
      <c r="G85" s="11" t="s">
        <v>145</v>
      </c>
      <c r="H85" s="64">
        <v>1</v>
      </c>
      <c r="J85" s="63"/>
    </row>
    <row r="86" spans="1:10" ht="30" customHeight="1" x14ac:dyDescent="0.3">
      <c r="A86" s="39"/>
      <c r="B86" s="21"/>
      <c r="C86" s="32"/>
      <c r="D86" s="32"/>
      <c r="E86" s="32"/>
      <c r="F86" s="32"/>
      <c r="G86" s="23" t="s">
        <v>130</v>
      </c>
      <c r="H86" s="24"/>
      <c r="J86" s="63"/>
    </row>
    <row r="87" spans="1:10" ht="30" x14ac:dyDescent="0.3">
      <c r="A87" s="39"/>
      <c r="B87" s="21"/>
      <c r="C87" s="32"/>
      <c r="D87" s="32"/>
      <c r="E87" s="32"/>
      <c r="F87" s="32"/>
      <c r="G87" s="11" t="s">
        <v>129</v>
      </c>
      <c r="H87" s="64">
        <v>1</v>
      </c>
      <c r="J87" s="63"/>
    </row>
    <row r="88" spans="1:10" x14ac:dyDescent="0.3">
      <c r="A88" s="39"/>
      <c r="B88" s="21"/>
      <c r="C88" s="32"/>
      <c r="D88" s="32"/>
      <c r="E88" s="32"/>
      <c r="F88" s="32"/>
      <c r="G88" s="11" t="s">
        <v>128</v>
      </c>
      <c r="H88" s="64">
        <v>1</v>
      </c>
      <c r="J88" s="63"/>
    </row>
    <row r="89" spans="1:10" ht="45.75" customHeight="1" x14ac:dyDescent="0.3">
      <c r="A89" s="39"/>
      <c r="B89" s="21"/>
      <c r="C89" s="32"/>
      <c r="D89" s="32"/>
      <c r="E89" s="32"/>
      <c r="F89" s="32"/>
      <c r="G89" s="11" t="s">
        <v>127</v>
      </c>
      <c r="H89" s="64">
        <v>1</v>
      </c>
      <c r="J89" s="63"/>
    </row>
    <row r="90" spans="1:10" x14ac:dyDescent="0.3">
      <c r="A90" s="39"/>
      <c r="B90" s="21"/>
      <c r="C90" s="32"/>
      <c r="D90" s="32"/>
      <c r="E90" s="32"/>
      <c r="F90" s="32"/>
      <c r="G90" s="11" t="s">
        <v>126</v>
      </c>
      <c r="H90" s="64">
        <v>1</v>
      </c>
      <c r="J90" s="63"/>
    </row>
    <row r="91" spans="1:10" ht="45" x14ac:dyDescent="0.3">
      <c r="A91" s="39"/>
      <c r="B91" s="21"/>
      <c r="C91" s="32"/>
      <c r="D91" s="32"/>
      <c r="E91" s="32"/>
      <c r="F91" s="32"/>
      <c r="G91" s="11" t="s">
        <v>125</v>
      </c>
      <c r="H91" s="64">
        <v>1</v>
      </c>
      <c r="J91" s="63"/>
    </row>
    <row r="92" spans="1:10" ht="30" x14ac:dyDescent="0.3">
      <c r="A92" s="39"/>
      <c r="B92" s="21"/>
      <c r="C92" s="32"/>
      <c r="D92" s="32"/>
      <c r="E92" s="32"/>
      <c r="F92" s="32"/>
      <c r="G92" s="11" t="s">
        <v>124</v>
      </c>
      <c r="H92" s="64">
        <v>1</v>
      </c>
      <c r="J92" s="63"/>
    </row>
    <row r="93" spans="1:10" ht="60" x14ac:dyDescent="0.3">
      <c r="A93" s="39"/>
      <c r="B93" s="21"/>
      <c r="C93" s="32"/>
      <c r="D93" s="32"/>
      <c r="E93" s="32"/>
      <c r="F93" s="32"/>
      <c r="G93" s="11" t="s">
        <v>123</v>
      </c>
      <c r="H93" s="64">
        <v>1</v>
      </c>
      <c r="J93" s="63"/>
    </row>
    <row r="94" spans="1:10" x14ac:dyDescent="0.3">
      <c r="A94" s="39"/>
      <c r="B94" s="21"/>
      <c r="C94" s="32"/>
      <c r="D94" s="32"/>
      <c r="E94" s="32"/>
      <c r="F94" s="32"/>
      <c r="G94" s="11" t="s">
        <v>122</v>
      </c>
      <c r="H94" s="64">
        <v>1</v>
      </c>
      <c r="J94" s="63"/>
    </row>
    <row r="95" spans="1:10" ht="15.6" thickBot="1" x14ac:dyDescent="0.35">
      <c r="A95" s="39"/>
      <c r="B95" s="21"/>
      <c r="C95" s="33"/>
      <c r="D95" s="33"/>
      <c r="E95" s="33"/>
      <c r="F95" s="33"/>
      <c r="G95" s="25" t="s">
        <v>8</v>
      </c>
      <c r="H95" s="62">
        <f>SUM(H71:H73,H75:H79,H81:H83,H85:H85,H87:H94,)</f>
        <v>54</v>
      </c>
      <c r="J95" s="65"/>
    </row>
    <row r="96" spans="1:10" ht="144.75" customHeight="1" thickBot="1" x14ac:dyDescent="0.35">
      <c r="A96" s="40"/>
      <c r="B96" s="22"/>
      <c r="C96" s="61" t="s">
        <v>245</v>
      </c>
      <c r="D96" s="61"/>
      <c r="E96" s="61"/>
      <c r="F96" s="60"/>
      <c r="G96" s="26"/>
      <c r="H96" s="59"/>
      <c r="J96" s="65"/>
    </row>
    <row r="97" spans="1:11" ht="16.5" customHeight="1" x14ac:dyDescent="0.3">
      <c r="A97" s="38">
        <v>4</v>
      </c>
      <c r="B97" s="20" t="s">
        <v>227</v>
      </c>
      <c r="C97" s="31" t="s">
        <v>244</v>
      </c>
      <c r="D97" s="31" t="s">
        <v>243</v>
      </c>
      <c r="E97" s="31" t="s">
        <v>242</v>
      </c>
      <c r="F97" s="31" t="s">
        <v>241</v>
      </c>
      <c r="G97" s="23" t="s">
        <v>180</v>
      </c>
      <c r="H97" s="24"/>
      <c r="J97" s="63"/>
    </row>
    <row r="98" spans="1:11" ht="30" x14ac:dyDescent="0.3">
      <c r="A98" s="39"/>
      <c r="B98" s="21"/>
      <c r="C98" s="32"/>
      <c r="D98" s="32"/>
      <c r="E98" s="32"/>
      <c r="F98" s="32"/>
      <c r="G98" s="18" t="s">
        <v>217</v>
      </c>
      <c r="H98" s="66">
        <v>10</v>
      </c>
      <c r="I98" s="17"/>
      <c r="J98" s="63"/>
    </row>
    <row r="99" spans="1:11" ht="15.6" thickBot="1" x14ac:dyDescent="0.35">
      <c r="A99" s="39"/>
      <c r="B99" s="21"/>
      <c r="C99" s="32"/>
      <c r="D99" s="32"/>
      <c r="E99" s="32"/>
      <c r="F99" s="32"/>
      <c r="G99" s="18" t="s">
        <v>179</v>
      </c>
      <c r="H99" s="66">
        <v>11</v>
      </c>
      <c r="I99" s="17"/>
      <c r="J99" s="63"/>
      <c r="K99" s="15"/>
    </row>
    <row r="100" spans="1:11" x14ac:dyDescent="0.3">
      <c r="A100" s="39"/>
      <c r="B100" s="21"/>
      <c r="C100" s="32"/>
      <c r="D100" s="32"/>
      <c r="E100" s="32"/>
      <c r="F100" s="32"/>
      <c r="G100" s="23" t="s">
        <v>153</v>
      </c>
      <c r="H100" s="24"/>
      <c r="J100" s="63"/>
    </row>
    <row r="101" spans="1:11" ht="45" x14ac:dyDescent="0.3">
      <c r="A101" s="39"/>
      <c r="B101" s="21"/>
      <c r="C101" s="32"/>
      <c r="D101" s="32"/>
      <c r="E101" s="32"/>
      <c r="F101" s="32"/>
      <c r="G101" s="11" t="s">
        <v>160</v>
      </c>
      <c r="H101" s="64">
        <v>1</v>
      </c>
      <c r="J101" s="63"/>
    </row>
    <row r="102" spans="1:11" ht="30" x14ac:dyDescent="0.3">
      <c r="A102" s="39"/>
      <c r="B102" s="21"/>
      <c r="C102" s="32"/>
      <c r="D102" s="32"/>
      <c r="E102" s="32"/>
      <c r="F102" s="32"/>
      <c r="G102" s="11" t="s">
        <v>178</v>
      </c>
      <c r="H102" s="64">
        <v>1</v>
      </c>
      <c r="J102" s="63"/>
    </row>
    <row r="103" spans="1:11" ht="30" x14ac:dyDescent="0.3">
      <c r="A103" s="39"/>
      <c r="B103" s="21"/>
      <c r="C103" s="32"/>
      <c r="D103" s="32"/>
      <c r="E103" s="32"/>
      <c r="F103" s="32"/>
      <c r="G103" s="18" t="s">
        <v>198</v>
      </c>
      <c r="H103" s="66">
        <v>2</v>
      </c>
      <c r="J103" s="63"/>
      <c r="K103" s="15"/>
    </row>
    <row r="104" spans="1:11" x14ac:dyDescent="0.3">
      <c r="A104" s="39"/>
      <c r="B104" s="21"/>
      <c r="C104" s="32"/>
      <c r="D104" s="32"/>
      <c r="E104" s="32"/>
      <c r="F104" s="32"/>
      <c r="G104" s="11" t="s">
        <v>141</v>
      </c>
      <c r="H104" s="64">
        <v>1</v>
      </c>
      <c r="J104" s="63"/>
    </row>
    <row r="105" spans="1:11" ht="30.6" thickBot="1" x14ac:dyDescent="0.35">
      <c r="A105" s="39"/>
      <c r="B105" s="21"/>
      <c r="C105" s="32"/>
      <c r="D105" s="32"/>
      <c r="E105" s="32"/>
      <c r="F105" s="32"/>
      <c r="G105" s="11" t="s">
        <v>152</v>
      </c>
      <c r="H105" s="64">
        <v>1</v>
      </c>
      <c r="J105" s="63"/>
    </row>
    <row r="106" spans="1:11" x14ac:dyDescent="0.3">
      <c r="A106" s="39"/>
      <c r="B106" s="21"/>
      <c r="C106" s="32"/>
      <c r="D106" s="32"/>
      <c r="E106" s="32"/>
      <c r="F106" s="32"/>
      <c r="G106" s="23" t="s">
        <v>151</v>
      </c>
      <c r="H106" s="24"/>
      <c r="J106" s="63"/>
    </row>
    <row r="107" spans="1:11" ht="60" x14ac:dyDescent="0.3">
      <c r="A107" s="39"/>
      <c r="B107" s="21"/>
      <c r="C107" s="32"/>
      <c r="D107" s="32"/>
      <c r="E107" s="32"/>
      <c r="F107" s="32"/>
      <c r="G107" s="18" t="s">
        <v>150</v>
      </c>
      <c r="H107" s="66">
        <v>2</v>
      </c>
      <c r="J107" s="63"/>
      <c r="K107" s="15"/>
    </row>
    <row r="108" spans="1:11" x14ac:dyDescent="0.3">
      <c r="A108" s="39"/>
      <c r="B108" s="21"/>
      <c r="C108" s="32"/>
      <c r="D108" s="32"/>
      <c r="E108" s="32"/>
      <c r="F108" s="32"/>
      <c r="G108" s="18" t="s">
        <v>149</v>
      </c>
      <c r="H108" s="66">
        <v>1</v>
      </c>
      <c r="J108" s="63"/>
    </row>
    <row r="109" spans="1:11" ht="30" x14ac:dyDescent="0.3">
      <c r="A109" s="39"/>
      <c r="B109" s="21"/>
      <c r="C109" s="32"/>
      <c r="D109" s="32"/>
      <c r="E109" s="32"/>
      <c r="F109" s="32"/>
      <c r="G109" s="18" t="s">
        <v>148</v>
      </c>
      <c r="H109" s="66">
        <v>1</v>
      </c>
      <c r="J109" s="63"/>
    </row>
    <row r="110" spans="1:11" ht="15.6" thickBot="1" x14ac:dyDescent="0.35">
      <c r="A110" s="39"/>
      <c r="B110" s="21"/>
      <c r="C110" s="32"/>
      <c r="D110" s="32"/>
      <c r="E110" s="32"/>
      <c r="F110" s="32"/>
      <c r="G110" s="18" t="s">
        <v>147</v>
      </c>
      <c r="H110" s="66">
        <v>1</v>
      </c>
      <c r="J110" s="63"/>
    </row>
    <row r="111" spans="1:11" x14ac:dyDescent="0.3">
      <c r="A111" s="39"/>
      <c r="B111" s="21"/>
      <c r="C111" s="32"/>
      <c r="D111" s="32"/>
      <c r="E111" s="32"/>
      <c r="F111" s="32"/>
      <c r="G111" s="23" t="s">
        <v>146</v>
      </c>
      <c r="H111" s="24"/>
      <c r="J111" s="63"/>
    </row>
    <row r="112" spans="1:11" ht="52.5" customHeight="1" x14ac:dyDescent="0.3">
      <c r="A112" s="39"/>
      <c r="B112" s="21"/>
      <c r="C112" s="32"/>
      <c r="D112" s="32"/>
      <c r="E112" s="32"/>
      <c r="F112" s="32"/>
      <c r="G112" s="11" t="s">
        <v>145</v>
      </c>
      <c r="H112" s="64">
        <v>1</v>
      </c>
      <c r="J112" s="63"/>
    </row>
    <row r="113" spans="1:11" ht="45" x14ac:dyDescent="0.3">
      <c r="A113" s="39"/>
      <c r="B113" s="21"/>
      <c r="C113" s="32"/>
      <c r="D113" s="32"/>
      <c r="E113" s="32"/>
      <c r="F113" s="32"/>
      <c r="G113" s="11" t="s">
        <v>144</v>
      </c>
      <c r="H113" s="64">
        <v>1</v>
      </c>
      <c r="J113" s="63"/>
    </row>
    <row r="114" spans="1:11" ht="45" x14ac:dyDescent="0.3">
      <c r="A114" s="39"/>
      <c r="B114" s="21"/>
      <c r="C114" s="32"/>
      <c r="D114" s="32"/>
      <c r="E114" s="32"/>
      <c r="F114" s="32"/>
      <c r="G114" s="11" t="s">
        <v>143</v>
      </c>
      <c r="H114" s="64">
        <v>1</v>
      </c>
      <c r="J114" s="63"/>
    </row>
    <row r="115" spans="1:11" ht="30.6" thickBot="1" x14ac:dyDescent="0.35">
      <c r="A115" s="39"/>
      <c r="B115" s="21"/>
      <c r="C115" s="32"/>
      <c r="D115" s="32"/>
      <c r="E115" s="32"/>
      <c r="F115" s="32"/>
      <c r="G115" s="11" t="s">
        <v>142</v>
      </c>
      <c r="H115" s="64">
        <v>1</v>
      </c>
      <c r="J115" s="63"/>
    </row>
    <row r="116" spans="1:11" ht="15.75" customHeight="1" x14ac:dyDescent="0.3">
      <c r="A116" s="39"/>
      <c r="B116" s="21"/>
      <c r="C116" s="32"/>
      <c r="D116" s="32"/>
      <c r="E116" s="32"/>
      <c r="F116" s="32"/>
      <c r="G116" s="23" t="s">
        <v>130</v>
      </c>
      <c r="H116" s="24"/>
      <c r="J116" s="63"/>
    </row>
    <row r="117" spans="1:11" ht="30" x14ac:dyDescent="0.3">
      <c r="A117" s="39"/>
      <c r="B117" s="21"/>
      <c r="C117" s="32"/>
      <c r="D117" s="32"/>
      <c r="E117" s="32"/>
      <c r="F117" s="32"/>
      <c r="G117" s="11" t="s">
        <v>129</v>
      </c>
      <c r="H117" s="64">
        <v>1</v>
      </c>
      <c r="J117" s="63"/>
    </row>
    <row r="118" spans="1:11" x14ac:dyDescent="0.3">
      <c r="A118" s="39"/>
      <c r="B118" s="21"/>
      <c r="C118" s="32"/>
      <c r="D118" s="32"/>
      <c r="E118" s="32"/>
      <c r="F118" s="32"/>
      <c r="G118" s="11" t="s">
        <v>128</v>
      </c>
      <c r="H118" s="64">
        <v>1</v>
      </c>
      <c r="J118" s="63"/>
    </row>
    <row r="119" spans="1:11" ht="45" customHeight="1" x14ac:dyDescent="0.3">
      <c r="A119" s="39"/>
      <c r="B119" s="21"/>
      <c r="C119" s="32"/>
      <c r="D119" s="32"/>
      <c r="E119" s="32"/>
      <c r="F119" s="32"/>
      <c r="G119" s="11" t="s">
        <v>127</v>
      </c>
      <c r="H119" s="64">
        <v>1</v>
      </c>
      <c r="J119" s="63"/>
    </row>
    <row r="120" spans="1:11" x14ac:dyDescent="0.3">
      <c r="A120" s="39"/>
      <c r="B120" s="21"/>
      <c r="C120" s="32"/>
      <c r="D120" s="32"/>
      <c r="E120" s="32"/>
      <c r="F120" s="32"/>
      <c r="G120" s="11" t="s">
        <v>126</v>
      </c>
      <c r="H120" s="64">
        <v>1</v>
      </c>
      <c r="J120" s="63"/>
    </row>
    <row r="121" spans="1:11" ht="45" x14ac:dyDescent="0.3">
      <c r="A121" s="39"/>
      <c r="B121" s="21"/>
      <c r="C121" s="32"/>
      <c r="D121" s="32"/>
      <c r="E121" s="32"/>
      <c r="F121" s="32"/>
      <c r="G121" s="11" t="s">
        <v>125</v>
      </c>
      <c r="H121" s="64">
        <v>1</v>
      </c>
      <c r="J121" s="63"/>
    </row>
    <row r="122" spans="1:11" ht="30" x14ac:dyDescent="0.3">
      <c r="A122" s="39"/>
      <c r="B122" s="21"/>
      <c r="C122" s="32"/>
      <c r="D122" s="32"/>
      <c r="E122" s="32"/>
      <c r="F122" s="32"/>
      <c r="G122" s="18" t="s">
        <v>124</v>
      </c>
      <c r="H122" s="66">
        <v>2</v>
      </c>
      <c r="J122" s="63"/>
      <c r="K122" s="15"/>
    </row>
    <row r="123" spans="1:11" ht="60" x14ac:dyDescent="0.3">
      <c r="A123" s="39"/>
      <c r="B123" s="21"/>
      <c r="C123" s="32"/>
      <c r="D123" s="32"/>
      <c r="E123" s="32"/>
      <c r="F123" s="32"/>
      <c r="G123" s="11" t="s">
        <v>123</v>
      </c>
      <c r="H123" s="64">
        <v>1</v>
      </c>
      <c r="J123" s="63"/>
    </row>
    <row r="124" spans="1:11" x14ac:dyDescent="0.3">
      <c r="A124" s="39"/>
      <c r="B124" s="21"/>
      <c r="C124" s="32"/>
      <c r="D124" s="32"/>
      <c r="E124" s="32"/>
      <c r="F124" s="32"/>
      <c r="G124" s="11" t="s">
        <v>122</v>
      </c>
      <c r="H124" s="64">
        <v>1</v>
      </c>
      <c r="J124" s="63"/>
    </row>
    <row r="125" spans="1:11" ht="15.6" thickBot="1" x14ac:dyDescent="0.35">
      <c r="A125" s="39"/>
      <c r="B125" s="21"/>
      <c r="C125" s="33"/>
      <c r="D125" s="33"/>
      <c r="E125" s="33"/>
      <c r="F125" s="33"/>
      <c r="G125" s="25" t="s">
        <v>8</v>
      </c>
      <c r="H125" s="62">
        <f>SUM(H98:H99,H101:H105,H107:H110,H112:H115,H117:H124,)</f>
        <v>45</v>
      </c>
      <c r="J125" s="65"/>
    </row>
    <row r="126" spans="1:11" ht="123" customHeight="1" thickBot="1" x14ac:dyDescent="0.35">
      <c r="A126" s="40"/>
      <c r="B126" s="22"/>
      <c r="C126" s="61" t="s">
        <v>240</v>
      </c>
      <c r="D126" s="61"/>
      <c r="E126" s="61"/>
      <c r="F126" s="60"/>
      <c r="G126" s="26"/>
      <c r="H126" s="59"/>
      <c r="J126" s="65"/>
    </row>
    <row r="127" spans="1:11" ht="16.5" customHeight="1" x14ac:dyDescent="0.3">
      <c r="A127" s="38">
        <v>5</v>
      </c>
      <c r="B127" s="20" t="s">
        <v>227</v>
      </c>
      <c r="C127" s="31" t="s">
        <v>239</v>
      </c>
      <c r="D127" s="31" t="s">
        <v>231</v>
      </c>
      <c r="E127" s="31" t="s">
        <v>230</v>
      </c>
      <c r="F127" s="31" t="s">
        <v>229</v>
      </c>
      <c r="G127" s="23" t="s">
        <v>180</v>
      </c>
      <c r="H127" s="24"/>
      <c r="J127" s="63"/>
    </row>
    <row r="128" spans="1:11" x14ac:dyDescent="0.3">
      <c r="A128" s="39"/>
      <c r="B128" s="21"/>
      <c r="C128" s="32"/>
      <c r="D128" s="32"/>
      <c r="E128" s="32"/>
      <c r="F128" s="32"/>
      <c r="G128" s="11" t="s">
        <v>238</v>
      </c>
      <c r="H128" s="64">
        <v>9</v>
      </c>
      <c r="I128" s="15"/>
      <c r="J128" s="63"/>
    </row>
    <row r="129" spans="1:11" x14ac:dyDescent="0.3">
      <c r="A129" s="39"/>
      <c r="B129" s="21"/>
      <c r="C129" s="32"/>
      <c r="D129" s="32"/>
      <c r="E129" s="32"/>
      <c r="F129" s="32"/>
      <c r="G129" s="11" t="s">
        <v>237</v>
      </c>
      <c r="H129" s="64">
        <v>10</v>
      </c>
      <c r="I129" s="17"/>
      <c r="J129" s="63"/>
    </row>
    <row r="130" spans="1:11" ht="30.6" thickBot="1" x14ac:dyDescent="0.35">
      <c r="A130" s="39"/>
      <c r="B130" s="21"/>
      <c r="C130" s="32"/>
      <c r="D130" s="32"/>
      <c r="E130" s="32"/>
      <c r="F130" s="32"/>
      <c r="G130" s="11" t="s">
        <v>236</v>
      </c>
      <c r="H130" s="64">
        <v>10</v>
      </c>
      <c r="J130" s="63"/>
    </row>
    <row r="131" spans="1:11" x14ac:dyDescent="0.3">
      <c r="A131" s="39"/>
      <c r="B131" s="21"/>
      <c r="C131" s="32"/>
      <c r="D131" s="32"/>
      <c r="E131" s="32"/>
      <c r="F131" s="32"/>
      <c r="G131" s="23" t="s">
        <v>153</v>
      </c>
      <c r="H131" s="24"/>
      <c r="J131" s="63"/>
    </row>
    <row r="132" spans="1:11" ht="30" x14ac:dyDescent="0.3">
      <c r="A132" s="39"/>
      <c r="B132" s="21"/>
      <c r="C132" s="32"/>
      <c r="D132" s="32"/>
      <c r="E132" s="32"/>
      <c r="F132" s="32"/>
      <c r="G132" s="18" t="s">
        <v>198</v>
      </c>
      <c r="H132" s="66">
        <v>2</v>
      </c>
      <c r="J132" s="63"/>
      <c r="K132" s="15"/>
    </row>
    <row r="133" spans="1:11" ht="30.6" thickBot="1" x14ac:dyDescent="0.35">
      <c r="A133" s="39"/>
      <c r="B133" s="21"/>
      <c r="C133" s="32"/>
      <c r="D133" s="32"/>
      <c r="E133" s="32"/>
      <c r="F133" s="32"/>
      <c r="G133" s="11" t="s">
        <v>152</v>
      </c>
      <c r="H133" s="64">
        <v>2</v>
      </c>
      <c r="J133" s="63"/>
    </row>
    <row r="134" spans="1:11" x14ac:dyDescent="0.3">
      <c r="A134" s="39"/>
      <c r="B134" s="21"/>
      <c r="C134" s="32"/>
      <c r="D134" s="32"/>
      <c r="E134" s="32"/>
      <c r="F134" s="32"/>
      <c r="G134" s="23" t="s">
        <v>151</v>
      </c>
      <c r="H134" s="24"/>
      <c r="J134" s="63"/>
    </row>
    <row r="135" spans="1:11" ht="30.6" thickBot="1" x14ac:dyDescent="0.35">
      <c r="A135" s="39"/>
      <c r="B135" s="21"/>
      <c r="C135" s="32"/>
      <c r="D135" s="32"/>
      <c r="E135" s="32"/>
      <c r="F135" s="32"/>
      <c r="G135" s="18" t="s">
        <v>148</v>
      </c>
      <c r="H135" s="66">
        <v>6</v>
      </c>
      <c r="J135" s="63"/>
      <c r="K135" s="15"/>
    </row>
    <row r="136" spans="1:11" x14ac:dyDescent="0.3">
      <c r="A136" s="39"/>
      <c r="B136" s="21"/>
      <c r="C136" s="32"/>
      <c r="D136" s="32"/>
      <c r="E136" s="32"/>
      <c r="F136" s="32"/>
      <c r="G136" s="23" t="s">
        <v>130</v>
      </c>
      <c r="H136" s="24"/>
      <c r="J136" s="63"/>
    </row>
    <row r="137" spans="1:11" ht="30" x14ac:dyDescent="0.3">
      <c r="A137" s="39"/>
      <c r="B137" s="21"/>
      <c r="C137" s="32"/>
      <c r="D137" s="32"/>
      <c r="E137" s="32"/>
      <c r="F137" s="32"/>
      <c r="G137" s="11" t="s">
        <v>129</v>
      </c>
      <c r="H137" s="64">
        <v>5</v>
      </c>
      <c r="J137" s="63"/>
    </row>
    <row r="138" spans="1:11" x14ac:dyDescent="0.3">
      <c r="A138" s="39"/>
      <c r="B138" s="21"/>
      <c r="C138" s="32"/>
      <c r="D138" s="32"/>
      <c r="E138" s="32"/>
      <c r="F138" s="32"/>
      <c r="G138" s="11" t="s">
        <v>128</v>
      </c>
      <c r="H138" s="64">
        <v>5</v>
      </c>
      <c r="J138" s="63"/>
    </row>
    <row r="139" spans="1:11" ht="48" customHeight="1" x14ac:dyDescent="0.3">
      <c r="A139" s="39"/>
      <c r="B139" s="21"/>
      <c r="C139" s="32"/>
      <c r="D139" s="32"/>
      <c r="E139" s="32"/>
      <c r="F139" s="32"/>
      <c r="G139" s="11" t="s">
        <v>127</v>
      </c>
      <c r="H139" s="64">
        <v>5</v>
      </c>
      <c r="J139" s="63"/>
    </row>
    <row r="140" spans="1:11" x14ac:dyDescent="0.3">
      <c r="A140" s="39"/>
      <c r="B140" s="21"/>
      <c r="C140" s="32"/>
      <c r="D140" s="32"/>
      <c r="E140" s="32"/>
      <c r="F140" s="32"/>
      <c r="G140" s="11" t="s">
        <v>126</v>
      </c>
      <c r="H140" s="64">
        <v>5</v>
      </c>
      <c r="J140" s="63"/>
    </row>
    <row r="141" spans="1:11" ht="45" x14ac:dyDescent="0.3">
      <c r="A141" s="39"/>
      <c r="B141" s="21"/>
      <c r="C141" s="32"/>
      <c r="D141" s="32"/>
      <c r="E141" s="32"/>
      <c r="F141" s="32"/>
      <c r="G141" s="11" t="s">
        <v>125</v>
      </c>
      <c r="H141" s="64">
        <v>5</v>
      </c>
      <c r="J141" s="63"/>
    </row>
    <row r="142" spans="1:11" ht="30" x14ac:dyDescent="0.3">
      <c r="A142" s="39"/>
      <c r="B142" s="21"/>
      <c r="C142" s="32"/>
      <c r="D142" s="32"/>
      <c r="E142" s="32"/>
      <c r="F142" s="32"/>
      <c r="G142" s="18" t="s">
        <v>124</v>
      </c>
      <c r="H142" s="66">
        <v>6</v>
      </c>
      <c r="J142" s="63"/>
      <c r="K142" s="15"/>
    </row>
    <row r="143" spans="1:11" ht="60" x14ac:dyDescent="0.3">
      <c r="A143" s="39"/>
      <c r="B143" s="21"/>
      <c r="C143" s="32"/>
      <c r="D143" s="32"/>
      <c r="E143" s="32"/>
      <c r="F143" s="32"/>
      <c r="G143" s="11" t="s">
        <v>123</v>
      </c>
      <c r="H143" s="64">
        <v>4</v>
      </c>
      <c r="J143" s="63"/>
    </row>
    <row r="144" spans="1:11" x14ac:dyDescent="0.3">
      <c r="A144" s="39"/>
      <c r="B144" s="21"/>
      <c r="C144" s="32"/>
      <c r="D144" s="32"/>
      <c r="E144" s="32"/>
      <c r="F144" s="32"/>
      <c r="G144" s="11" t="s">
        <v>122</v>
      </c>
      <c r="H144" s="64">
        <v>4</v>
      </c>
      <c r="J144" s="63"/>
    </row>
    <row r="145" spans="1:11" ht="15.6" thickBot="1" x14ac:dyDescent="0.35">
      <c r="A145" s="39"/>
      <c r="B145" s="21"/>
      <c r="C145" s="33"/>
      <c r="D145" s="33"/>
      <c r="E145" s="33"/>
      <c r="F145" s="33"/>
      <c r="G145" s="25" t="s">
        <v>8</v>
      </c>
      <c r="H145" s="62">
        <f>SUM(H128:H130,H132:H133,H135,H137:H144)</f>
        <v>78</v>
      </c>
      <c r="J145" s="65"/>
    </row>
    <row r="146" spans="1:11" ht="98.25" customHeight="1" thickBot="1" x14ac:dyDescent="0.35">
      <c r="A146" s="40"/>
      <c r="B146" s="22"/>
      <c r="C146" s="61" t="s">
        <v>235</v>
      </c>
      <c r="D146" s="61"/>
      <c r="E146" s="61"/>
      <c r="F146" s="60"/>
      <c r="G146" s="26"/>
      <c r="H146" s="59"/>
      <c r="I146" s="15"/>
      <c r="J146" s="65"/>
    </row>
    <row r="147" spans="1:11" ht="16.5" customHeight="1" x14ac:dyDescent="0.3">
      <c r="A147" s="38">
        <v>6</v>
      </c>
      <c r="B147" s="20" t="s">
        <v>227</v>
      </c>
      <c r="C147" s="31" t="s">
        <v>234</v>
      </c>
      <c r="D147" s="31" t="s">
        <v>231</v>
      </c>
      <c r="E147" s="31" t="s">
        <v>230</v>
      </c>
      <c r="F147" s="31" t="s">
        <v>229</v>
      </c>
      <c r="G147" s="23" t="s">
        <v>151</v>
      </c>
      <c r="H147" s="24"/>
      <c r="J147" s="63"/>
    </row>
    <row r="148" spans="1:11" ht="60" x14ac:dyDescent="0.3">
      <c r="A148" s="39"/>
      <c r="B148" s="21"/>
      <c r="C148" s="32"/>
      <c r="D148" s="32"/>
      <c r="E148" s="32"/>
      <c r="F148" s="32"/>
      <c r="G148" s="11" t="s">
        <v>150</v>
      </c>
      <c r="H148" s="64">
        <v>8</v>
      </c>
      <c r="J148" s="63"/>
    </row>
    <row r="149" spans="1:11" x14ac:dyDescent="0.3">
      <c r="A149" s="39"/>
      <c r="B149" s="21"/>
      <c r="C149" s="32"/>
      <c r="D149" s="32"/>
      <c r="E149" s="32"/>
      <c r="F149" s="32"/>
      <c r="G149" s="11" t="s">
        <v>149</v>
      </c>
      <c r="H149" s="64">
        <v>6</v>
      </c>
      <c r="J149" s="63"/>
    </row>
    <row r="150" spans="1:11" ht="30" x14ac:dyDescent="0.3">
      <c r="A150" s="39"/>
      <c r="B150" s="21"/>
      <c r="C150" s="32"/>
      <c r="D150" s="32"/>
      <c r="E150" s="32"/>
      <c r="F150" s="32"/>
      <c r="G150" s="11" t="s">
        <v>148</v>
      </c>
      <c r="H150" s="64">
        <v>6</v>
      </c>
      <c r="J150" s="63"/>
    </row>
    <row r="151" spans="1:11" ht="15.6" thickBot="1" x14ac:dyDescent="0.35">
      <c r="A151" s="39"/>
      <c r="B151" s="21"/>
      <c r="C151" s="32"/>
      <c r="D151" s="32"/>
      <c r="E151" s="32"/>
      <c r="F151" s="32"/>
      <c r="G151" s="18" t="s">
        <v>147</v>
      </c>
      <c r="H151" s="66">
        <v>1</v>
      </c>
      <c r="J151" s="63"/>
      <c r="K151" s="15"/>
    </row>
    <row r="152" spans="1:11" x14ac:dyDescent="0.3">
      <c r="A152" s="39"/>
      <c r="B152" s="21"/>
      <c r="C152" s="32"/>
      <c r="D152" s="32"/>
      <c r="E152" s="32"/>
      <c r="F152" s="32"/>
      <c r="G152" s="23" t="s">
        <v>130</v>
      </c>
      <c r="H152" s="24"/>
      <c r="J152" s="63"/>
    </row>
    <row r="153" spans="1:11" ht="30" x14ac:dyDescent="0.3">
      <c r="A153" s="39"/>
      <c r="B153" s="21"/>
      <c r="C153" s="32"/>
      <c r="D153" s="32"/>
      <c r="E153" s="32"/>
      <c r="F153" s="32"/>
      <c r="G153" s="18" t="s">
        <v>124</v>
      </c>
      <c r="H153" s="66">
        <v>11</v>
      </c>
      <c r="J153" s="63"/>
      <c r="K153" s="15"/>
    </row>
    <row r="154" spans="1:11" ht="15.6" thickBot="1" x14ac:dyDescent="0.35">
      <c r="A154" s="39"/>
      <c r="B154" s="21"/>
      <c r="C154" s="33"/>
      <c r="D154" s="33"/>
      <c r="E154" s="33"/>
      <c r="F154" s="33"/>
      <c r="G154" s="25" t="s">
        <v>8</v>
      </c>
      <c r="H154" s="62">
        <f>SUM(H148:H151,H153:H153,)</f>
        <v>32</v>
      </c>
      <c r="J154" s="65"/>
    </row>
    <row r="155" spans="1:11" ht="141" customHeight="1" thickBot="1" x14ac:dyDescent="0.35">
      <c r="A155" s="40"/>
      <c r="B155" s="22"/>
      <c r="C155" s="61" t="s">
        <v>233</v>
      </c>
      <c r="D155" s="61"/>
      <c r="E155" s="61"/>
      <c r="F155" s="60"/>
      <c r="G155" s="26"/>
      <c r="H155" s="59"/>
      <c r="J155" s="65"/>
    </row>
    <row r="156" spans="1:11" ht="16.5" customHeight="1" x14ac:dyDescent="0.3">
      <c r="A156" s="38">
        <v>7</v>
      </c>
      <c r="B156" s="20" t="s">
        <v>227</v>
      </c>
      <c r="C156" s="31" t="s">
        <v>232</v>
      </c>
      <c r="D156" s="31" t="s">
        <v>231</v>
      </c>
      <c r="E156" s="31" t="s">
        <v>230</v>
      </c>
      <c r="F156" s="31" t="s">
        <v>229</v>
      </c>
      <c r="G156" s="23" t="s">
        <v>146</v>
      </c>
      <c r="H156" s="24"/>
      <c r="J156" s="63"/>
    </row>
    <row r="157" spans="1:11" ht="45" x14ac:dyDescent="0.3">
      <c r="A157" s="39"/>
      <c r="B157" s="21"/>
      <c r="C157" s="32"/>
      <c r="D157" s="32"/>
      <c r="E157" s="32"/>
      <c r="F157" s="32"/>
      <c r="G157" s="11" t="s">
        <v>145</v>
      </c>
      <c r="H157" s="64">
        <v>10</v>
      </c>
      <c r="J157" s="63"/>
    </row>
    <row r="158" spans="1:11" ht="45" x14ac:dyDescent="0.3">
      <c r="A158" s="39"/>
      <c r="B158" s="21"/>
      <c r="C158" s="32"/>
      <c r="D158" s="32"/>
      <c r="E158" s="32"/>
      <c r="F158" s="32"/>
      <c r="G158" s="11" t="s">
        <v>144</v>
      </c>
      <c r="H158" s="64">
        <v>10</v>
      </c>
      <c r="J158" s="63"/>
    </row>
    <row r="159" spans="1:11" ht="45" x14ac:dyDescent="0.3">
      <c r="A159" s="39"/>
      <c r="B159" s="21"/>
      <c r="C159" s="32"/>
      <c r="D159" s="32"/>
      <c r="E159" s="32"/>
      <c r="F159" s="32"/>
      <c r="G159" s="11" t="s">
        <v>143</v>
      </c>
      <c r="H159" s="64">
        <v>10</v>
      </c>
      <c r="J159" s="63"/>
    </row>
    <row r="160" spans="1:11" ht="30" x14ac:dyDescent="0.3">
      <c r="A160" s="39"/>
      <c r="B160" s="21"/>
      <c r="C160" s="32"/>
      <c r="D160" s="32"/>
      <c r="E160" s="32"/>
      <c r="F160" s="32"/>
      <c r="G160" s="11" t="s">
        <v>142</v>
      </c>
      <c r="H160" s="64">
        <v>10</v>
      </c>
      <c r="J160" s="63"/>
    </row>
    <row r="161" spans="1:10" ht="15.6" thickBot="1" x14ac:dyDescent="0.35">
      <c r="A161" s="39"/>
      <c r="B161" s="21"/>
      <c r="C161" s="33"/>
      <c r="D161" s="33"/>
      <c r="E161" s="33"/>
      <c r="F161" s="33"/>
      <c r="G161" s="25" t="s">
        <v>8</v>
      </c>
      <c r="H161" s="62">
        <f>SUM(H157:H160,)</f>
        <v>40</v>
      </c>
      <c r="J161" s="65"/>
    </row>
    <row r="162" spans="1:10" ht="125.25" customHeight="1" thickBot="1" x14ac:dyDescent="0.35">
      <c r="A162" s="40"/>
      <c r="B162" s="22"/>
      <c r="C162" s="61" t="s">
        <v>228</v>
      </c>
      <c r="D162" s="61"/>
      <c r="E162" s="61"/>
      <c r="F162" s="60"/>
      <c r="G162" s="26"/>
      <c r="H162" s="59"/>
      <c r="J162" s="65"/>
    </row>
    <row r="163" spans="1:10" ht="16.5" customHeight="1" x14ac:dyDescent="0.3">
      <c r="A163" s="38">
        <v>8</v>
      </c>
      <c r="B163" s="20" t="s">
        <v>227</v>
      </c>
      <c r="C163" s="31" t="s">
        <v>226</v>
      </c>
      <c r="D163" s="31" t="s">
        <v>225</v>
      </c>
      <c r="E163" s="31" t="s">
        <v>224</v>
      </c>
      <c r="F163" s="31" t="s">
        <v>223</v>
      </c>
      <c r="G163" s="23" t="s">
        <v>151</v>
      </c>
      <c r="H163" s="24"/>
      <c r="J163" s="63"/>
    </row>
    <row r="164" spans="1:10" ht="60" x14ac:dyDescent="0.3">
      <c r="A164" s="39"/>
      <c r="B164" s="21"/>
      <c r="C164" s="32"/>
      <c r="D164" s="32"/>
      <c r="E164" s="32"/>
      <c r="F164" s="32"/>
      <c r="G164" s="11" t="s">
        <v>150</v>
      </c>
      <c r="H164" s="64">
        <v>12</v>
      </c>
      <c r="J164" s="63"/>
    </row>
    <row r="165" spans="1:10" ht="15.6" thickBot="1" x14ac:dyDescent="0.35">
      <c r="A165" s="39"/>
      <c r="B165" s="21"/>
      <c r="C165" s="33"/>
      <c r="D165" s="33"/>
      <c r="E165" s="33"/>
      <c r="F165" s="33"/>
      <c r="G165" s="25" t="s">
        <v>8</v>
      </c>
      <c r="H165" s="62">
        <f>SUM(H164:H164)</f>
        <v>12</v>
      </c>
      <c r="J165" s="65"/>
    </row>
    <row r="166" spans="1:10" ht="120.75" customHeight="1" thickBot="1" x14ac:dyDescent="0.35">
      <c r="A166" s="40"/>
      <c r="B166" s="22"/>
      <c r="C166" s="61" t="s">
        <v>222</v>
      </c>
      <c r="D166" s="61"/>
      <c r="E166" s="61"/>
      <c r="F166" s="60"/>
      <c r="G166" s="26"/>
      <c r="H166" s="59"/>
      <c r="J166" s="65"/>
    </row>
    <row r="167" spans="1:10" ht="16.5" customHeight="1" x14ac:dyDescent="0.3">
      <c r="A167" s="38">
        <v>9</v>
      </c>
      <c r="B167" s="20" t="s">
        <v>165</v>
      </c>
      <c r="C167" s="31" t="s">
        <v>221</v>
      </c>
      <c r="D167" s="31" t="s">
        <v>220</v>
      </c>
      <c r="E167" s="31" t="s">
        <v>219</v>
      </c>
      <c r="F167" s="31" t="s">
        <v>218</v>
      </c>
      <c r="G167" s="23" t="s">
        <v>180</v>
      </c>
      <c r="H167" s="24"/>
      <c r="J167" s="63"/>
    </row>
    <row r="168" spans="1:10" ht="30.6" thickBot="1" x14ac:dyDescent="0.35">
      <c r="A168" s="39"/>
      <c r="B168" s="21"/>
      <c r="C168" s="32"/>
      <c r="D168" s="32"/>
      <c r="E168" s="32"/>
      <c r="F168" s="32"/>
      <c r="G168" s="11" t="s">
        <v>217</v>
      </c>
      <c r="H168" s="64">
        <v>5</v>
      </c>
      <c r="I168" s="17"/>
      <c r="J168" s="63"/>
    </row>
    <row r="169" spans="1:10" x14ac:dyDescent="0.3">
      <c r="A169" s="39"/>
      <c r="B169" s="21"/>
      <c r="C169" s="32"/>
      <c r="D169" s="32"/>
      <c r="E169" s="32"/>
      <c r="F169" s="32"/>
      <c r="G169" s="23" t="s">
        <v>153</v>
      </c>
      <c r="H169" s="24"/>
      <c r="J169" s="63"/>
    </row>
    <row r="170" spans="1:10" ht="45" x14ac:dyDescent="0.3">
      <c r="A170" s="39"/>
      <c r="B170" s="21"/>
      <c r="C170" s="32"/>
      <c r="D170" s="32"/>
      <c r="E170" s="32"/>
      <c r="F170" s="32"/>
      <c r="G170" s="11" t="s">
        <v>160</v>
      </c>
      <c r="H170" s="64">
        <v>2</v>
      </c>
      <c r="J170" s="63"/>
    </row>
    <row r="171" spans="1:10" ht="30" x14ac:dyDescent="0.3">
      <c r="A171" s="39"/>
      <c r="B171" s="21"/>
      <c r="C171" s="32"/>
      <c r="D171" s="32"/>
      <c r="E171" s="32"/>
      <c r="F171" s="32"/>
      <c r="G171" s="11" t="s">
        <v>178</v>
      </c>
      <c r="H171" s="64">
        <v>2</v>
      </c>
      <c r="J171" s="63"/>
    </row>
    <row r="172" spans="1:10" ht="30" x14ac:dyDescent="0.3">
      <c r="A172" s="39"/>
      <c r="B172" s="21"/>
      <c r="C172" s="32"/>
      <c r="D172" s="32"/>
      <c r="E172" s="32"/>
      <c r="F172" s="32"/>
      <c r="G172" s="11" t="s">
        <v>198</v>
      </c>
      <c r="H172" s="64">
        <v>2</v>
      </c>
      <c r="J172" s="63"/>
    </row>
    <row r="173" spans="1:10" x14ac:dyDescent="0.3">
      <c r="A173" s="39"/>
      <c r="B173" s="21"/>
      <c r="C173" s="32"/>
      <c r="D173" s="32"/>
      <c r="E173" s="32"/>
      <c r="F173" s="32"/>
      <c r="G173" s="11" t="s">
        <v>141</v>
      </c>
      <c r="H173" s="64">
        <v>2</v>
      </c>
      <c r="J173" s="63"/>
    </row>
    <row r="174" spans="1:10" ht="30.6" thickBot="1" x14ac:dyDescent="0.35">
      <c r="A174" s="39"/>
      <c r="B174" s="21"/>
      <c r="C174" s="32"/>
      <c r="D174" s="32"/>
      <c r="E174" s="32"/>
      <c r="F174" s="32"/>
      <c r="G174" s="11" t="s">
        <v>152</v>
      </c>
      <c r="H174" s="64">
        <v>2</v>
      </c>
      <c r="J174" s="63"/>
    </row>
    <row r="175" spans="1:10" x14ac:dyDescent="0.3">
      <c r="A175" s="39"/>
      <c r="B175" s="21"/>
      <c r="C175" s="32"/>
      <c r="D175" s="32"/>
      <c r="E175" s="32"/>
      <c r="F175" s="32"/>
      <c r="G175" s="23" t="s">
        <v>151</v>
      </c>
      <c r="H175" s="24"/>
      <c r="J175" s="63"/>
    </row>
    <row r="176" spans="1:10" ht="60" x14ac:dyDescent="0.3">
      <c r="A176" s="39"/>
      <c r="B176" s="21"/>
      <c r="C176" s="32"/>
      <c r="D176" s="32"/>
      <c r="E176" s="32"/>
      <c r="F176" s="32"/>
      <c r="G176" s="11" t="s">
        <v>150</v>
      </c>
      <c r="H176" s="64">
        <v>2</v>
      </c>
      <c r="J176" s="63"/>
    </row>
    <row r="177" spans="1:11" x14ac:dyDescent="0.3">
      <c r="A177" s="39"/>
      <c r="B177" s="21"/>
      <c r="C177" s="32"/>
      <c r="D177" s="32"/>
      <c r="E177" s="32"/>
      <c r="F177" s="32"/>
      <c r="G177" s="11" t="s">
        <v>149</v>
      </c>
      <c r="H177" s="64">
        <v>2</v>
      </c>
      <c r="J177" s="63"/>
    </row>
    <row r="178" spans="1:11" ht="30" x14ac:dyDescent="0.3">
      <c r="A178" s="39"/>
      <c r="B178" s="21"/>
      <c r="C178" s="32"/>
      <c r="D178" s="32"/>
      <c r="E178" s="32"/>
      <c r="F178" s="32"/>
      <c r="G178" s="18" t="s">
        <v>148</v>
      </c>
      <c r="H178" s="66">
        <v>3</v>
      </c>
      <c r="J178" s="63"/>
      <c r="K178" s="15"/>
    </row>
    <row r="179" spans="1:11" ht="15.6" thickBot="1" x14ac:dyDescent="0.35">
      <c r="A179" s="39"/>
      <c r="B179" s="21"/>
      <c r="C179" s="32"/>
      <c r="D179" s="32"/>
      <c r="E179" s="32"/>
      <c r="F179" s="32"/>
      <c r="G179" s="18" t="s">
        <v>147</v>
      </c>
      <c r="H179" s="66">
        <v>1</v>
      </c>
      <c r="J179" s="63"/>
      <c r="K179" s="15"/>
    </row>
    <row r="180" spans="1:11" ht="15" customHeight="1" x14ac:dyDescent="0.3">
      <c r="A180" s="39"/>
      <c r="B180" s="21"/>
      <c r="C180" s="32"/>
      <c r="D180" s="32"/>
      <c r="E180" s="32"/>
      <c r="F180" s="32"/>
      <c r="G180" s="23" t="s">
        <v>146</v>
      </c>
      <c r="H180" s="24"/>
      <c r="J180" s="63"/>
    </row>
    <row r="181" spans="1:11" ht="45" x14ac:dyDescent="0.3">
      <c r="A181" s="39"/>
      <c r="B181" s="21"/>
      <c r="C181" s="32"/>
      <c r="D181" s="32"/>
      <c r="E181" s="32"/>
      <c r="F181" s="32"/>
      <c r="G181" s="11" t="s">
        <v>145</v>
      </c>
      <c r="H181" s="64">
        <v>1</v>
      </c>
      <c r="J181" s="63"/>
    </row>
    <row r="182" spans="1:11" ht="45" x14ac:dyDescent="0.3">
      <c r="A182" s="39"/>
      <c r="B182" s="21"/>
      <c r="C182" s="32"/>
      <c r="D182" s="32"/>
      <c r="E182" s="32"/>
      <c r="F182" s="32"/>
      <c r="G182" s="11" t="s">
        <v>144</v>
      </c>
      <c r="H182" s="64">
        <v>1</v>
      </c>
      <c r="J182" s="63"/>
    </row>
    <row r="183" spans="1:11" ht="45" x14ac:dyDescent="0.3">
      <c r="A183" s="39"/>
      <c r="B183" s="21"/>
      <c r="C183" s="32"/>
      <c r="D183" s="32"/>
      <c r="E183" s="32"/>
      <c r="F183" s="32"/>
      <c r="G183" s="11" t="s">
        <v>143</v>
      </c>
      <c r="H183" s="64">
        <v>1</v>
      </c>
      <c r="J183" s="63"/>
    </row>
    <row r="184" spans="1:11" ht="30.6" thickBot="1" x14ac:dyDescent="0.35">
      <c r="A184" s="39"/>
      <c r="B184" s="21"/>
      <c r="C184" s="32"/>
      <c r="D184" s="32"/>
      <c r="E184" s="32"/>
      <c r="F184" s="32"/>
      <c r="G184" s="11" t="s">
        <v>142</v>
      </c>
      <c r="H184" s="64">
        <v>1</v>
      </c>
      <c r="J184" s="63"/>
    </row>
    <row r="185" spans="1:11" ht="30" customHeight="1" x14ac:dyDescent="0.3">
      <c r="A185" s="39"/>
      <c r="B185" s="21"/>
      <c r="C185" s="32"/>
      <c r="D185" s="32"/>
      <c r="E185" s="32"/>
      <c r="F185" s="32"/>
      <c r="G185" s="23" t="s">
        <v>130</v>
      </c>
      <c r="H185" s="24"/>
      <c r="J185" s="63"/>
    </row>
    <row r="186" spans="1:11" ht="30" x14ac:dyDescent="0.3">
      <c r="A186" s="39"/>
      <c r="B186" s="21"/>
      <c r="C186" s="32"/>
      <c r="D186" s="32"/>
      <c r="E186" s="32"/>
      <c r="F186" s="32"/>
      <c r="G186" s="11" t="s">
        <v>129</v>
      </c>
      <c r="H186" s="64">
        <v>2</v>
      </c>
      <c r="J186" s="63"/>
    </row>
    <row r="187" spans="1:11" x14ac:dyDescent="0.3">
      <c r="A187" s="39"/>
      <c r="B187" s="21"/>
      <c r="C187" s="32"/>
      <c r="D187" s="32"/>
      <c r="E187" s="32"/>
      <c r="F187" s="32"/>
      <c r="G187" s="11" t="s">
        <v>128</v>
      </c>
      <c r="H187" s="64">
        <v>2</v>
      </c>
      <c r="J187" s="63"/>
    </row>
    <row r="188" spans="1:11" ht="46.5" customHeight="1" x14ac:dyDescent="0.3">
      <c r="A188" s="39"/>
      <c r="B188" s="21"/>
      <c r="C188" s="32"/>
      <c r="D188" s="32"/>
      <c r="E188" s="32"/>
      <c r="F188" s="32"/>
      <c r="G188" s="11" t="s">
        <v>127</v>
      </c>
      <c r="H188" s="64">
        <v>2</v>
      </c>
      <c r="J188" s="63"/>
    </row>
    <row r="189" spans="1:11" x14ac:dyDescent="0.3">
      <c r="A189" s="39"/>
      <c r="B189" s="21"/>
      <c r="C189" s="32"/>
      <c r="D189" s="32"/>
      <c r="E189" s="32"/>
      <c r="F189" s="32"/>
      <c r="G189" s="11" t="s">
        <v>126</v>
      </c>
      <c r="H189" s="64">
        <v>2</v>
      </c>
      <c r="J189" s="63"/>
    </row>
    <row r="190" spans="1:11" ht="45" x14ac:dyDescent="0.3">
      <c r="A190" s="39"/>
      <c r="B190" s="21"/>
      <c r="C190" s="32"/>
      <c r="D190" s="32"/>
      <c r="E190" s="32"/>
      <c r="F190" s="32"/>
      <c r="G190" s="11" t="s">
        <v>125</v>
      </c>
      <c r="H190" s="64">
        <v>2</v>
      </c>
      <c r="J190" s="63"/>
    </row>
    <row r="191" spans="1:11" ht="30" x14ac:dyDescent="0.3">
      <c r="A191" s="39"/>
      <c r="B191" s="21"/>
      <c r="C191" s="32"/>
      <c r="D191" s="32"/>
      <c r="E191" s="32"/>
      <c r="F191" s="32"/>
      <c r="G191" s="18" t="s">
        <v>124</v>
      </c>
      <c r="H191" s="66">
        <v>3</v>
      </c>
      <c r="J191" s="63"/>
      <c r="K191" s="15"/>
    </row>
    <row r="192" spans="1:11" ht="60" x14ac:dyDescent="0.3">
      <c r="A192" s="39"/>
      <c r="B192" s="21"/>
      <c r="C192" s="32"/>
      <c r="D192" s="32"/>
      <c r="E192" s="32"/>
      <c r="F192" s="32"/>
      <c r="G192" s="11" t="s">
        <v>123</v>
      </c>
      <c r="H192" s="64">
        <v>2</v>
      </c>
      <c r="J192" s="63"/>
    </row>
    <row r="193" spans="1:10" ht="23.25" customHeight="1" x14ac:dyDescent="0.3">
      <c r="A193" s="39"/>
      <c r="B193" s="21"/>
      <c r="C193" s="32"/>
      <c r="D193" s="32"/>
      <c r="E193" s="32"/>
      <c r="F193" s="32"/>
      <c r="G193" s="11" t="s">
        <v>122</v>
      </c>
      <c r="H193" s="64">
        <v>2</v>
      </c>
      <c r="J193" s="63"/>
    </row>
    <row r="194" spans="1:10" ht="21" customHeight="1" thickBot="1" x14ac:dyDescent="0.35">
      <c r="A194" s="39"/>
      <c r="B194" s="21"/>
      <c r="C194" s="33"/>
      <c r="D194" s="33"/>
      <c r="E194" s="33"/>
      <c r="F194" s="33"/>
      <c r="G194" s="25" t="s">
        <v>8</v>
      </c>
      <c r="H194" s="62">
        <f>SUM(H168:H168,H170:H174,H176:H179,H181:H184,H186:H193,)</f>
        <v>44</v>
      </c>
      <c r="J194" s="65"/>
    </row>
    <row r="195" spans="1:10" ht="125.25" customHeight="1" thickBot="1" x14ac:dyDescent="0.35">
      <c r="A195" s="40"/>
      <c r="B195" s="22"/>
      <c r="C195" s="61" t="s">
        <v>216</v>
      </c>
      <c r="D195" s="61"/>
      <c r="E195" s="61"/>
      <c r="F195" s="60"/>
      <c r="G195" s="26"/>
      <c r="H195" s="59"/>
      <c r="J195" s="65"/>
    </row>
    <row r="196" spans="1:10" ht="16.5" customHeight="1" x14ac:dyDescent="0.3">
      <c r="A196" s="38">
        <v>10</v>
      </c>
      <c r="B196" s="20" t="s">
        <v>196</v>
      </c>
      <c r="C196" s="31" t="s">
        <v>215</v>
      </c>
      <c r="D196" s="31" t="s">
        <v>214</v>
      </c>
      <c r="E196" s="31" t="s">
        <v>213</v>
      </c>
      <c r="F196" s="31" t="s">
        <v>212</v>
      </c>
      <c r="G196" s="23" t="s">
        <v>153</v>
      </c>
      <c r="H196" s="24"/>
      <c r="J196" s="63"/>
    </row>
    <row r="197" spans="1:10" ht="30" x14ac:dyDescent="0.3">
      <c r="A197" s="39"/>
      <c r="B197" s="21"/>
      <c r="C197" s="32"/>
      <c r="D197" s="32"/>
      <c r="E197" s="32"/>
      <c r="F197" s="32"/>
      <c r="G197" s="11" t="s">
        <v>178</v>
      </c>
      <c r="H197" s="64">
        <v>1</v>
      </c>
      <c r="J197" s="63"/>
    </row>
    <row r="198" spans="1:10" ht="30" x14ac:dyDescent="0.3">
      <c r="A198" s="39"/>
      <c r="B198" s="21"/>
      <c r="C198" s="32"/>
      <c r="D198" s="32"/>
      <c r="E198" s="32"/>
      <c r="F198" s="32"/>
      <c r="G198" s="11" t="s">
        <v>152</v>
      </c>
      <c r="H198" s="64">
        <v>1</v>
      </c>
      <c r="J198" s="63"/>
    </row>
    <row r="199" spans="1:10" ht="15.6" thickBot="1" x14ac:dyDescent="0.35">
      <c r="A199" s="39"/>
      <c r="B199" s="21"/>
      <c r="C199" s="33"/>
      <c r="D199" s="33"/>
      <c r="E199" s="33"/>
      <c r="F199" s="33"/>
      <c r="G199" s="25" t="s">
        <v>8</v>
      </c>
      <c r="H199" s="62">
        <f>SUM(H197:H198,)</f>
        <v>2</v>
      </c>
      <c r="J199" s="65"/>
    </row>
    <row r="200" spans="1:10" ht="146.25" customHeight="1" thickBot="1" x14ac:dyDescent="0.35">
      <c r="A200" s="40"/>
      <c r="B200" s="22"/>
      <c r="C200" s="61" t="s">
        <v>211</v>
      </c>
      <c r="D200" s="61"/>
      <c r="E200" s="61"/>
      <c r="F200" s="60"/>
      <c r="G200" s="26"/>
      <c r="H200" s="59"/>
      <c r="J200" s="65"/>
    </row>
    <row r="201" spans="1:10" ht="16.5" customHeight="1" x14ac:dyDescent="0.3">
      <c r="A201" s="38">
        <v>11</v>
      </c>
      <c r="B201" s="20" t="s">
        <v>196</v>
      </c>
      <c r="C201" s="31" t="s">
        <v>210</v>
      </c>
      <c r="D201" s="31" t="s">
        <v>209</v>
      </c>
      <c r="E201" s="31" t="s">
        <v>208</v>
      </c>
      <c r="F201" s="31" t="s">
        <v>207</v>
      </c>
      <c r="G201" s="23" t="s">
        <v>153</v>
      </c>
      <c r="H201" s="24"/>
      <c r="J201" s="63"/>
    </row>
    <row r="202" spans="1:10" ht="30" x14ac:dyDescent="0.3">
      <c r="A202" s="39"/>
      <c r="B202" s="21"/>
      <c r="C202" s="32"/>
      <c r="D202" s="32"/>
      <c r="E202" s="32"/>
      <c r="F202" s="32"/>
      <c r="G202" s="11" t="s">
        <v>178</v>
      </c>
      <c r="H202" s="64">
        <v>1</v>
      </c>
      <c r="J202" s="63"/>
    </row>
    <row r="203" spans="1:10" ht="30" x14ac:dyDescent="0.3">
      <c r="A203" s="39"/>
      <c r="B203" s="21"/>
      <c r="C203" s="32"/>
      <c r="D203" s="32"/>
      <c r="E203" s="32"/>
      <c r="F203" s="32"/>
      <c r="G203" s="11" t="s">
        <v>152</v>
      </c>
      <c r="H203" s="64">
        <v>1</v>
      </c>
      <c r="J203" s="63"/>
    </row>
    <row r="204" spans="1:10" ht="84.75" customHeight="1" thickBot="1" x14ac:dyDescent="0.35">
      <c r="A204" s="39"/>
      <c r="B204" s="21"/>
      <c r="C204" s="33"/>
      <c r="D204" s="33"/>
      <c r="E204" s="33"/>
      <c r="F204" s="33"/>
      <c r="G204" s="25" t="s">
        <v>8</v>
      </c>
      <c r="H204" s="62">
        <f>SUM(H202:H203,)</f>
        <v>2</v>
      </c>
      <c r="J204" s="65"/>
    </row>
    <row r="205" spans="1:10" ht="62.25" customHeight="1" thickBot="1" x14ac:dyDescent="0.35">
      <c r="A205" s="40"/>
      <c r="B205" s="22"/>
      <c r="C205" s="61" t="s">
        <v>206</v>
      </c>
      <c r="D205" s="61"/>
      <c r="E205" s="61"/>
      <c r="F205" s="60"/>
      <c r="G205" s="26"/>
      <c r="H205" s="59"/>
      <c r="J205" s="65"/>
    </row>
    <row r="206" spans="1:10" ht="16.5" customHeight="1" x14ac:dyDescent="0.3">
      <c r="A206" s="38">
        <v>12</v>
      </c>
      <c r="B206" s="20" t="s">
        <v>196</v>
      </c>
      <c r="C206" s="31" t="s">
        <v>205</v>
      </c>
      <c r="D206" s="31" t="s">
        <v>204</v>
      </c>
      <c r="E206" s="31" t="s">
        <v>203</v>
      </c>
      <c r="F206" s="31" t="s">
        <v>202</v>
      </c>
      <c r="G206" s="23" t="s">
        <v>153</v>
      </c>
      <c r="H206" s="24"/>
      <c r="J206" s="63"/>
    </row>
    <row r="207" spans="1:10" ht="30" x14ac:dyDescent="0.3">
      <c r="A207" s="39"/>
      <c r="B207" s="21"/>
      <c r="C207" s="32"/>
      <c r="D207" s="32"/>
      <c r="E207" s="32"/>
      <c r="F207" s="32"/>
      <c r="G207" s="11" t="s">
        <v>178</v>
      </c>
      <c r="H207" s="64">
        <v>1</v>
      </c>
      <c r="J207" s="63"/>
    </row>
    <row r="208" spans="1:10" ht="30" x14ac:dyDescent="0.3">
      <c r="A208" s="39"/>
      <c r="B208" s="21"/>
      <c r="C208" s="32"/>
      <c r="D208" s="32"/>
      <c r="E208" s="32"/>
      <c r="F208" s="32"/>
      <c r="G208" s="11" t="s">
        <v>152</v>
      </c>
      <c r="H208" s="64">
        <v>1</v>
      </c>
      <c r="J208" s="63"/>
    </row>
    <row r="209" spans="1:10" ht="53.25" customHeight="1" thickBot="1" x14ac:dyDescent="0.35">
      <c r="A209" s="39"/>
      <c r="B209" s="21"/>
      <c r="C209" s="33"/>
      <c r="D209" s="33"/>
      <c r="E209" s="33"/>
      <c r="F209" s="33"/>
      <c r="G209" s="25" t="s">
        <v>8</v>
      </c>
      <c r="H209" s="62">
        <f>SUM(H207:H208)</f>
        <v>2</v>
      </c>
      <c r="J209" s="65"/>
    </row>
    <row r="210" spans="1:10" ht="162.75" customHeight="1" thickBot="1" x14ac:dyDescent="0.35">
      <c r="A210" s="40"/>
      <c r="B210" s="22"/>
      <c r="C210" s="61" t="s">
        <v>201</v>
      </c>
      <c r="D210" s="61"/>
      <c r="E210" s="61"/>
      <c r="F210" s="60"/>
      <c r="G210" s="26"/>
      <c r="H210" s="59"/>
      <c r="J210" s="65"/>
    </row>
    <row r="211" spans="1:10" ht="16.5" customHeight="1" x14ac:dyDescent="0.3">
      <c r="A211" s="38">
        <v>13</v>
      </c>
      <c r="B211" s="20" t="s">
        <v>165</v>
      </c>
      <c r="C211" s="31" t="s">
        <v>200</v>
      </c>
      <c r="D211" s="31" t="s">
        <v>199</v>
      </c>
      <c r="E211" s="31" t="s">
        <v>57</v>
      </c>
      <c r="F211" s="31" t="s">
        <v>58</v>
      </c>
      <c r="G211" s="23" t="s">
        <v>153</v>
      </c>
      <c r="H211" s="24"/>
      <c r="J211" s="63"/>
    </row>
    <row r="212" spans="1:10" ht="45" x14ac:dyDescent="0.3">
      <c r="A212" s="39"/>
      <c r="B212" s="21"/>
      <c r="C212" s="32"/>
      <c r="D212" s="32"/>
      <c r="E212" s="32"/>
      <c r="F212" s="32"/>
      <c r="G212" s="11" t="s">
        <v>160</v>
      </c>
      <c r="H212" s="64">
        <v>1</v>
      </c>
      <c r="J212" s="63"/>
    </row>
    <row r="213" spans="1:10" ht="30" x14ac:dyDescent="0.3">
      <c r="A213" s="39"/>
      <c r="B213" s="21"/>
      <c r="C213" s="32"/>
      <c r="D213" s="32"/>
      <c r="E213" s="32"/>
      <c r="F213" s="32"/>
      <c r="G213" s="11" t="s">
        <v>178</v>
      </c>
      <c r="H213" s="64">
        <v>1</v>
      </c>
      <c r="J213" s="63"/>
    </row>
    <row r="214" spans="1:10" ht="30" x14ac:dyDescent="0.3">
      <c r="A214" s="39"/>
      <c r="B214" s="21"/>
      <c r="C214" s="32"/>
      <c r="D214" s="32"/>
      <c r="E214" s="32"/>
      <c r="F214" s="32"/>
      <c r="G214" s="11" t="s">
        <v>198</v>
      </c>
      <c r="H214" s="64">
        <v>1</v>
      </c>
      <c r="J214" s="63"/>
    </row>
    <row r="215" spans="1:10" x14ac:dyDescent="0.3">
      <c r="A215" s="39"/>
      <c r="B215" s="21"/>
      <c r="C215" s="32"/>
      <c r="D215" s="32"/>
      <c r="E215" s="32"/>
      <c r="F215" s="32"/>
      <c r="G215" s="11" t="s">
        <v>141</v>
      </c>
      <c r="H215" s="64">
        <v>1</v>
      </c>
      <c r="J215" s="63"/>
    </row>
    <row r="216" spans="1:10" ht="30.6" thickBot="1" x14ac:dyDescent="0.35">
      <c r="A216" s="39"/>
      <c r="B216" s="21"/>
      <c r="C216" s="32"/>
      <c r="D216" s="32"/>
      <c r="E216" s="32"/>
      <c r="F216" s="32"/>
      <c r="G216" s="11" t="s">
        <v>152</v>
      </c>
      <c r="H216" s="64">
        <v>1</v>
      </c>
      <c r="J216" s="63"/>
    </row>
    <row r="217" spans="1:10" x14ac:dyDescent="0.3">
      <c r="A217" s="39"/>
      <c r="B217" s="21"/>
      <c r="C217" s="32"/>
      <c r="D217" s="32"/>
      <c r="E217" s="32"/>
      <c r="F217" s="32"/>
      <c r="G217" s="23" t="s">
        <v>151</v>
      </c>
      <c r="H217" s="24"/>
      <c r="J217" s="63"/>
    </row>
    <row r="218" spans="1:10" ht="60" x14ac:dyDescent="0.3">
      <c r="A218" s="39"/>
      <c r="B218" s="21"/>
      <c r="C218" s="32"/>
      <c r="D218" s="32"/>
      <c r="E218" s="32"/>
      <c r="F218" s="32"/>
      <c r="G218" s="11" t="s">
        <v>150</v>
      </c>
      <c r="H218" s="64">
        <v>1</v>
      </c>
      <c r="J218" s="63"/>
    </row>
    <row r="219" spans="1:10" x14ac:dyDescent="0.3">
      <c r="A219" s="39"/>
      <c r="B219" s="21"/>
      <c r="C219" s="32"/>
      <c r="D219" s="32"/>
      <c r="E219" s="32"/>
      <c r="F219" s="32"/>
      <c r="G219" s="11" t="s">
        <v>149</v>
      </c>
      <c r="H219" s="64">
        <v>1</v>
      </c>
      <c r="J219" s="63"/>
    </row>
    <row r="220" spans="1:10" ht="30" x14ac:dyDescent="0.3">
      <c r="A220" s="39"/>
      <c r="B220" s="21"/>
      <c r="C220" s="32"/>
      <c r="D220" s="32"/>
      <c r="E220" s="32"/>
      <c r="F220" s="32"/>
      <c r="G220" s="11" t="s">
        <v>148</v>
      </c>
      <c r="H220" s="64">
        <v>1</v>
      </c>
      <c r="J220" s="63"/>
    </row>
    <row r="221" spans="1:10" ht="15.6" thickBot="1" x14ac:dyDescent="0.35">
      <c r="A221" s="39"/>
      <c r="B221" s="21"/>
      <c r="C221" s="32"/>
      <c r="D221" s="32"/>
      <c r="E221" s="32"/>
      <c r="F221" s="32"/>
      <c r="G221" s="11" t="s">
        <v>147</v>
      </c>
      <c r="H221" s="64">
        <v>1</v>
      </c>
      <c r="J221" s="63"/>
    </row>
    <row r="222" spans="1:10" x14ac:dyDescent="0.3">
      <c r="A222" s="39"/>
      <c r="B222" s="21"/>
      <c r="C222" s="32"/>
      <c r="D222" s="32"/>
      <c r="E222" s="32"/>
      <c r="F222" s="32"/>
      <c r="G222" s="23" t="s">
        <v>146</v>
      </c>
      <c r="H222" s="24"/>
      <c r="J222" s="63"/>
    </row>
    <row r="223" spans="1:10" ht="45" x14ac:dyDescent="0.3">
      <c r="A223" s="39"/>
      <c r="B223" s="21"/>
      <c r="C223" s="32"/>
      <c r="D223" s="32"/>
      <c r="E223" s="32"/>
      <c r="F223" s="32"/>
      <c r="G223" s="11" t="s">
        <v>145</v>
      </c>
      <c r="H223" s="64">
        <v>1</v>
      </c>
      <c r="J223" s="63"/>
    </row>
    <row r="224" spans="1:10" ht="45" x14ac:dyDescent="0.3">
      <c r="A224" s="39"/>
      <c r="B224" s="21"/>
      <c r="C224" s="32"/>
      <c r="D224" s="32"/>
      <c r="E224" s="32"/>
      <c r="F224" s="32"/>
      <c r="G224" s="11" t="s">
        <v>144</v>
      </c>
      <c r="H224" s="64">
        <v>1</v>
      </c>
      <c r="J224" s="63"/>
    </row>
    <row r="225" spans="1:10" ht="45" x14ac:dyDescent="0.3">
      <c r="A225" s="39"/>
      <c r="B225" s="21"/>
      <c r="C225" s="32"/>
      <c r="D225" s="32"/>
      <c r="E225" s="32"/>
      <c r="F225" s="32"/>
      <c r="G225" s="11" t="s">
        <v>143</v>
      </c>
      <c r="H225" s="64">
        <v>1</v>
      </c>
      <c r="J225" s="63"/>
    </row>
    <row r="226" spans="1:10" ht="30.6" thickBot="1" x14ac:dyDescent="0.35">
      <c r="A226" s="39"/>
      <c r="B226" s="21"/>
      <c r="C226" s="32"/>
      <c r="D226" s="32"/>
      <c r="E226" s="32"/>
      <c r="F226" s="32"/>
      <c r="G226" s="11" t="s">
        <v>142</v>
      </c>
      <c r="H226" s="64">
        <v>1</v>
      </c>
      <c r="J226" s="63"/>
    </row>
    <row r="227" spans="1:10" x14ac:dyDescent="0.3">
      <c r="A227" s="39"/>
      <c r="B227" s="21"/>
      <c r="C227" s="32"/>
      <c r="D227" s="32"/>
      <c r="E227" s="32"/>
      <c r="F227" s="32"/>
      <c r="G227" s="23" t="s">
        <v>141</v>
      </c>
      <c r="H227" s="24"/>
      <c r="J227" s="63"/>
    </row>
    <row r="228" spans="1:10" x14ac:dyDescent="0.3">
      <c r="A228" s="39"/>
      <c r="B228" s="21"/>
      <c r="C228" s="32"/>
      <c r="D228" s="32"/>
      <c r="E228" s="32"/>
      <c r="F228" s="32"/>
      <c r="G228" s="11" t="s">
        <v>140</v>
      </c>
      <c r="H228" s="64">
        <v>1</v>
      </c>
      <c r="J228" s="63"/>
    </row>
    <row r="229" spans="1:10" x14ac:dyDescent="0.3">
      <c r="A229" s="39"/>
      <c r="B229" s="21"/>
      <c r="C229" s="32"/>
      <c r="D229" s="32"/>
      <c r="E229" s="32"/>
      <c r="F229" s="32"/>
      <c r="G229" s="11" t="s">
        <v>139</v>
      </c>
      <c r="H229" s="64">
        <v>1</v>
      </c>
      <c r="J229" s="63"/>
    </row>
    <row r="230" spans="1:10" x14ac:dyDescent="0.3">
      <c r="A230" s="39"/>
      <c r="B230" s="21"/>
      <c r="C230" s="32"/>
      <c r="D230" s="32"/>
      <c r="E230" s="32"/>
      <c r="F230" s="32"/>
      <c r="G230" s="11" t="s">
        <v>138</v>
      </c>
      <c r="H230" s="64">
        <v>1</v>
      </c>
      <c r="J230" s="63"/>
    </row>
    <row r="231" spans="1:10" ht="30" x14ac:dyDescent="0.3">
      <c r="A231" s="39"/>
      <c r="B231" s="21"/>
      <c r="C231" s="32"/>
      <c r="D231" s="32"/>
      <c r="E231" s="32"/>
      <c r="F231" s="32"/>
      <c r="G231" s="11" t="s">
        <v>137</v>
      </c>
      <c r="H231" s="64">
        <v>1</v>
      </c>
      <c r="J231" s="63"/>
    </row>
    <row r="232" spans="1:10" ht="30" x14ac:dyDescent="0.3">
      <c r="A232" s="39"/>
      <c r="B232" s="21"/>
      <c r="C232" s="32"/>
      <c r="D232" s="32"/>
      <c r="E232" s="32"/>
      <c r="F232" s="32"/>
      <c r="G232" s="11" t="s">
        <v>136</v>
      </c>
      <c r="H232" s="64">
        <v>1</v>
      </c>
      <c r="J232" s="63"/>
    </row>
    <row r="233" spans="1:10" ht="30" x14ac:dyDescent="0.3">
      <c r="A233" s="39"/>
      <c r="B233" s="21"/>
      <c r="C233" s="32"/>
      <c r="D233" s="32"/>
      <c r="E233" s="32"/>
      <c r="F233" s="32"/>
      <c r="G233" s="11" t="s">
        <v>135</v>
      </c>
      <c r="H233" s="64">
        <v>1</v>
      </c>
      <c r="J233" s="63"/>
    </row>
    <row r="234" spans="1:10" x14ac:dyDescent="0.3">
      <c r="A234" s="39"/>
      <c r="B234" s="21"/>
      <c r="C234" s="32"/>
      <c r="D234" s="32"/>
      <c r="E234" s="32"/>
      <c r="F234" s="32"/>
      <c r="G234" s="11" t="s">
        <v>134</v>
      </c>
      <c r="H234" s="64">
        <v>1</v>
      </c>
      <c r="J234" s="63"/>
    </row>
    <row r="235" spans="1:10" ht="30" x14ac:dyDescent="0.3">
      <c r="A235" s="39"/>
      <c r="B235" s="21"/>
      <c r="C235" s="32"/>
      <c r="D235" s="32"/>
      <c r="E235" s="32"/>
      <c r="F235" s="32"/>
      <c r="G235" s="11" t="s">
        <v>133</v>
      </c>
      <c r="H235" s="64">
        <v>1</v>
      </c>
      <c r="J235" s="63"/>
    </row>
    <row r="236" spans="1:10" x14ac:dyDescent="0.3">
      <c r="A236" s="39"/>
      <c r="B236" s="21"/>
      <c r="C236" s="32"/>
      <c r="D236" s="32"/>
      <c r="E236" s="32"/>
      <c r="F236" s="32"/>
      <c r="G236" s="11" t="s">
        <v>132</v>
      </c>
      <c r="H236" s="64">
        <v>1</v>
      </c>
      <c r="J236" s="63"/>
    </row>
    <row r="237" spans="1:10" ht="15.6" thickBot="1" x14ac:dyDescent="0.35">
      <c r="A237" s="39"/>
      <c r="B237" s="21"/>
      <c r="C237" s="32"/>
      <c r="D237" s="32"/>
      <c r="E237" s="32"/>
      <c r="F237" s="32"/>
      <c r="G237" s="11" t="s">
        <v>131</v>
      </c>
      <c r="H237" s="64">
        <v>1</v>
      </c>
      <c r="J237" s="63"/>
    </row>
    <row r="238" spans="1:10" x14ac:dyDescent="0.3">
      <c r="A238" s="39"/>
      <c r="B238" s="21"/>
      <c r="C238" s="32"/>
      <c r="D238" s="32"/>
      <c r="E238" s="32"/>
      <c r="F238" s="32"/>
      <c r="G238" s="23" t="s">
        <v>130</v>
      </c>
      <c r="H238" s="24"/>
      <c r="J238" s="63"/>
    </row>
    <row r="239" spans="1:10" ht="30" x14ac:dyDescent="0.3">
      <c r="A239" s="39"/>
      <c r="B239" s="21"/>
      <c r="C239" s="32"/>
      <c r="D239" s="32"/>
      <c r="E239" s="32"/>
      <c r="F239" s="32"/>
      <c r="G239" s="11" t="s">
        <v>129</v>
      </c>
      <c r="H239" s="64">
        <v>1</v>
      </c>
      <c r="J239" s="63"/>
    </row>
    <row r="240" spans="1:10" x14ac:dyDescent="0.3">
      <c r="A240" s="39"/>
      <c r="B240" s="21"/>
      <c r="C240" s="32"/>
      <c r="D240" s="32"/>
      <c r="E240" s="32"/>
      <c r="F240" s="32"/>
      <c r="G240" s="11" t="s">
        <v>128</v>
      </c>
      <c r="H240" s="64">
        <v>1</v>
      </c>
      <c r="J240" s="63"/>
    </row>
    <row r="241" spans="1:10" ht="48.75" customHeight="1" x14ac:dyDescent="0.3">
      <c r="A241" s="39"/>
      <c r="B241" s="21"/>
      <c r="C241" s="32"/>
      <c r="D241" s="32"/>
      <c r="E241" s="32"/>
      <c r="F241" s="32"/>
      <c r="G241" s="11" t="s">
        <v>127</v>
      </c>
      <c r="H241" s="64">
        <v>1</v>
      </c>
      <c r="J241" s="63"/>
    </row>
    <row r="242" spans="1:10" x14ac:dyDescent="0.3">
      <c r="A242" s="39"/>
      <c r="B242" s="21"/>
      <c r="C242" s="32"/>
      <c r="D242" s="32"/>
      <c r="E242" s="32"/>
      <c r="F242" s="32"/>
      <c r="G242" s="11" t="s">
        <v>126</v>
      </c>
      <c r="H242" s="64">
        <v>1</v>
      </c>
      <c r="J242" s="63"/>
    </row>
    <row r="243" spans="1:10" ht="45" x14ac:dyDescent="0.3">
      <c r="A243" s="39"/>
      <c r="B243" s="21"/>
      <c r="C243" s="32"/>
      <c r="D243" s="32"/>
      <c r="E243" s="32"/>
      <c r="F243" s="32"/>
      <c r="G243" s="11" t="s">
        <v>125</v>
      </c>
      <c r="H243" s="64">
        <v>1</v>
      </c>
      <c r="J243" s="63"/>
    </row>
    <row r="244" spans="1:10" ht="30" x14ac:dyDescent="0.3">
      <c r="A244" s="39"/>
      <c r="B244" s="21"/>
      <c r="C244" s="32"/>
      <c r="D244" s="32"/>
      <c r="E244" s="32"/>
      <c r="F244" s="32"/>
      <c r="G244" s="11" t="s">
        <v>124</v>
      </c>
      <c r="H244" s="64">
        <v>1</v>
      </c>
      <c r="J244" s="63"/>
    </row>
    <row r="245" spans="1:10" ht="60" x14ac:dyDescent="0.3">
      <c r="A245" s="39"/>
      <c r="B245" s="21"/>
      <c r="C245" s="32"/>
      <c r="D245" s="32"/>
      <c r="E245" s="32"/>
      <c r="F245" s="32"/>
      <c r="G245" s="11" t="s">
        <v>123</v>
      </c>
      <c r="H245" s="64">
        <v>1</v>
      </c>
      <c r="J245" s="63"/>
    </row>
    <row r="246" spans="1:10" x14ac:dyDescent="0.3">
      <c r="A246" s="39"/>
      <c r="B246" s="21"/>
      <c r="C246" s="32"/>
      <c r="D246" s="32"/>
      <c r="E246" s="32"/>
      <c r="F246" s="32"/>
      <c r="G246" s="11" t="s">
        <v>122</v>
      </c>
      <c r="H246" s="64">
        <v>1</v>
      </c>
      <c r="J246" s="63"/>
    </row>
    <row r="247" spans="1:10" ht="15.6" thickBot="1" x14ac:dyDescent="0.35">
      <c r="A247" s="39"/>
      <c r="B247" s="21"/>
      <c r="C247" s="33"/>
      <c r="D247" s="33"/>
      <c r="E247" s="33"/>
      <c r="F247" s="33"/>
      <c r="G247" s="25" t="s">
        <v>8</v>
      </c>
      <c r="H247" s="62">
        <f>SUM(H212:H216,H218:H221,H223:H226,H228:H237,H239:H246)</f>
        <v>31</v>
      </c>
      <c r="J247" s="65"/>
    </row>
    <row r="248" spans="1:10" ht="102" customHeight="1" thickBot="1" x14ac:dyDescent="0.35">
      <c r="A248" s="40"/>
      <c r="B248" s="22"/>
      <c r="C248" s="61" t="s">
        <v>197</v>
      </c>
      <c r="D248" s="61"/>
      <c r="E248" s="61"/>
      <c r="F248" s="60"/>
      <c r="G248" s="26"/>
      <c r="H248" s="59"/>
      <c r="I248" s="15"/>
      <c r="J248" s="65"/>
    </row>
    <row r="249" spans="1:10" ht="16.5" customHeight="1" x14ac:dyDescent="0.3">
      <c r="A249" s="38">
        <v>14</v>
      </c>
      <c r="B249" s="20" t="s">
        <v>196</v>
      </c>
      <c r="C249" s="31" t="s">
        <v>195</v>
      </c>
      <c r="D249" s="31" t="s">
        <v>194</v>
      </c>
      <c r="E249" s="31" t="s">
        <v>193</v>
      </c>
      <c r="F249" s="31" t="s">
        <v>192</v>
      </c>
      <c r="G249" s="23" t="s">
        <v>153</v>
      </c>
      <c r="H249" s="24"/>
      <c r="J249" s="63"/>
    </row>
    <row r="250" spans="1:10" ht="30" x14ac:dyDescent="0.3">
      <c r="A250" s="39"/>
      <c r="B250" s="21"/>
      <c r="C250" s="32"/>
      <c r="D250" s="32"/>
      <c r="E250" s="32"/>
      <c r="F250" s="32"/>
      <c r="G250" s="11" t="s">
        <v>178</v>
      </c>
      <c r="H250" s="64">
        <v>3</v>
      </c>
      <c r="J250" s="63"/>
    </row>
    <row r="251" spans="1:10" ht="30" x14ac:dyDescent="0.3">
      <c r="A251" s="39"/>
      <c r="B251" s="21"/>
      <c r="C251" s="32"/>
      <c r="D251" s="32"/>
      <c r="E251" s="32"/>
      <c r="F251" s="32"/>
      <c r="G251" s="11" t="s">
        <v>152</v>
      </c>
      <c r="H251" s="64">
        <v>3</v>
      </c>
      <c r="J251" s="63"/>
    </row>
    <row r="252" spans="1:10" ht="54" customHeight="1" thickBot="1" x14ac:dyDescent="0.35">
      <c r="A252" s="39"/>
      <c r="B252" s="21"/>
      <c r="C252" s="33"/>
      <c r="D252" s="33"/>
      <c r="E252" s="33"/>
      <c r="F252" s="33"/>
      <c r="G252" s="25" t="s">
        <v>8</v>
      </c>
      <c r="H252" s="62">
        <f>SUM(H250:H251,)</f>
        <v>6</v>
      </c>
      <c r="J252" s="65"/>
    </row>
    <row r="253" spans="1:10" ht="64.5" customHeight="1" thickBot="1" x14ac:dyDescent="0.35">
      <c r="A253" s="40"/>
      <c r="B253" s="22"/>
      <c r="C253" s="61" t="s">
        <v>191</v>
      </c>
      <c r="D253" s="61"/>
      <c r="E253" s="61"/>
      <c r="F253" s="60"/>
      <c r="G253" s="26"/>
      <c r="H253" s="59"/>
      <c r="J253" s="65"/>
    </row>
    <row r="254" spans="1:10" ht="16.5" customHeight="1" x14ac:dyDescent="0.3">
      <c r="A254" s="38">
        <v>15</v>
      </c>
      <c r="B254" s="20" t="s">
        <v>165</v>
      </c>
      <c r="C254" s="31" t="s">
        <v>190</v>
      </c>
      <c r="D254" s="31" t="s">
        <v>189</v>
      </c>
      <c r="E254" s="31" t="s">
        <v>188</v>
      </c>
      <c r="F254" s="31" t="s">
        <v>187</v>
      </c>
      <c r="G254" s="23" t="s">
        <v>153</v>
      </c>
      <c r="H254" s="24"/>
      <c r="J254" s="63"/>
    </row>
    <row r="255" spans="1:10" ht="45.6" thickBot="1" x14ac:dyDescent="0.35">
      <c r="A255" s="39"/>
      <c r="B255" s="21"/>
      <c r="C255" s="32"/>
      <c r="D255" s="32"/>
      <c r="E255" s="32"/>
      <c r="F255" s="32"/>
      <c r="G255" s="11" t="s">
        <v>160</v>
      </c>
      <c r="H255" s="64">
        <v>5</v>
      </c>
      <c r="J255" s="63"/>
    </row>
    <row r="256" spans="1:10" x14ac:dyDescent="0.3">
      <c r="A256" s="39"/>
      <c r="B256" s="21"/>
      <c r="C256" s="32"/>
      <c r="D256" s="32"/>
      <c r="E256" s="32"/>
      <c r="F256" s="32"/>
      <c r="G256" s="23" t="s">
        <v>151</v>
      </c>
      <c r="H256" s="24"/>
      <c r="J256" s="63"/>
    </row>
    <row r="257" spans="1:10" ht="60" x14ac:dyDescent="0.3">
      <c r="A257" s="39"/>
      <c r="B257" s="21"/>
      <c r="C257" s="32"/>
      <c r="D257" s="32"/>
      <c r="E257" s="32"/>
      <c r="F257" s="32"/>
      <c r="G257" s="11" t="s">
        <v>150</v>
      </c>
      <c r="H257" s="64">
        <v>1</v>
      </c>
      <c r="J257" s="63"/>
    </row>
    <row r="258" spans="1:10" x14ac:dyDescent="0.3">
      <c r="A258" s="39"/>
      <c r="B258" s="21"/>
      <c r="C258" s="32"/>
      <c r="D258" s="32"/>
      <c r="E258" s="32"/>
      <c r="F258" s="32"/>
      <c r="G258" s="11" t="s">
        <v>149</v>
      </c>
      <c r="H258" s="64">
        <v>1</v>
      </c>
      <c r="J258" s="63"/>
    </row>
    <row r="259" spans="1:10" ht="30" x14ac:dyDescent="0.3">
      <c r="A259" s="39"/>
      <c r="B259" s="21"/>
      <c r="C259" s="32"/>
      <c r="D259" s="32"/>
      <c r="E259" s="32"/>
      <c r="F259" s="32"/>
      <c r="G259" s="11" t="s">
        <v>148</v>
      </c>
      <c r="H259" s="64">
        <v>1</v>
      </c>
      <c r="J259" s="63"/>
    </row>
    <row r="260" spans="1:10" ht="15.6" thickBot="1" x14ac:dyDescent="0.35">
      <c r="A260" s="39"/>
      <c r="B260" s="21"/>
      <c r="C260" s="32"/>
      <c r="D260" s="32"/>
      <c r="E260" s="32"/>
      <c r="F260" s="32"/>
      <c r="G260" s="11" t="s">
        <v>147</v>
      </c>
      <c r="H260" s="64">
        <v>1</v>
      </c>
      <c r="J260" s="63"/>
    </row>
    <row r="261" spans="1:10" x14ac:dyDescent="0.3">
      <c r="A261" s="39"/>
      <c r="B261" s="21"/>
      <c r="C261" s="32"/>
      <c r="D261" s="32"/>
      <c r="E261" s="32"/>
      <c r="F261" s="32"/>
      <c r="G261" s="23" t="s">
        <v>146</v>
      </c>
      <c r="H261" s="24"/>
      <c r="J261" s="63"/>
    </row>
    <row r="262" spans="1:10" ht="45" x14ac:dyDescent="0.3">
      <c r="A262" s="39"/>
      <c r="B262" s="21"/>
      <c r="C262" s="32"/>
      <c r="D262" s="32"/>
      <c r="E262" s="32"/>
      <c r="F262" s="32"/>
      <c r="G262" s="11" t="s">
        <v>145</v>
      </c>
      <c r="H262" s="64">
        <v>1</v>
      </c>
      <c r="J262" s="63"/>
    </row>
    <row r="263" spans="1:10" ht="45" x14ac:dyDescent="0.3">
      <c r="A263" s="39"/>
      <c r="B263" s="21"/>
      <c r="C263" s="32"/>
      <c r="D263" s="32"/>
      <c r="E263" s="32"/>
      <c r="F263" s="32"/>
      <c r="G263" s="11" t="s">
        <v>144</v>
      </c>
      <c r="H263" s="64">
        <v>1</v>
      </c>
      <c r="J263" s="63"/>
    </row>
    <row r="264" spans="1:10" ht="45" x14ac:dyDescent="0.3">
      <c r="A264" s="39"/>
      <c r="B264" s="21"/>
      <c r="C264" s="32"/>
      <c r="D264" s="32"/>
      <c r="E264" s="32"/>
      <c r="F264" s="32"/>
      <c r="G264" s="11" t="s">
        <v>143</v>
      </c>
      <c r="H264" s="64">
        <v>1</v>
      </c>
      <c r="J264" s="63"/>
    </row>
    <row r="265" spans="1:10" ht="30.6" thickBot="1" x14ac:dyDescent="0.35">
      <c r="A265" s="39"/>
      <c r="B265" s="21"/>
      <c r="C265" s="32"/>
      <c r="D265" s="32"/>
      <c r="E265" s="32"/>
      <c r="F265" s="32"/>
      <c r="G265" s="11" t="s">
        <v>142</v>
      </c>
      <c r="H265" s="64">
        <v>1</v>
      </c>
      <c r="J265" s="63"/>
    </row>
    <row r="266" spans="1:10" x14ac:dyDescent="0.3">
      <c r="A266" s="39"/>
      <c r="B266" s="21"/>
      <c r="C266" s="32"/>
      <c r="D266" s="32"/>
      <c r="E266" s="32"/>
      <c r="F266" s="32"/>
      <c r="G266" s="23" t="s">
        <v>141</v>
      </c>
      <c r="H266" s="24"/>
      <c r="J266" s="63"/>
    </row>
    <row r="267" spans="1:10" x14ac:dyDescent="0.3">
      <c r="A267" s="39"/>
      <c r="B267" s="21"/>
      <c r="C267" s="32"/>
      <c r="D267" s="32"/>
      <c r="E267" s="32"/>
      <c r="F267" s="32"/>
      <c r="G267" s="11" t="s">
        <v>140</v>
      </c>
      <c r="H267" s="64">
        <v>1</v>
      </c>
      <c r="J267" s="63"/>
    </row>
    <row r="268" spans="1:10" x14ac:dyDescent="0.3">
      <c r="A268" s="39"/>
      <c r="B268" s="21"/>
      <c r="C268" s="32"/>
      <c r="D268" s="32"/>
      <c r="E268" s="32"/>
      <c r="F268" s="32"/>
      <c r="G268" s="11" t="s">
        <v>139</v>
      </c>
      <c r="H268" s="64">
        <v>1</v>
      </c>
      <c r="J268" s="63"/>
    </row>
    <row r="269" spans="1:10" x14ac:dyDescent="0.3">
      <c r="A269" s="39"/>
      <c r="B269" s="21"/>
      <c r="C269" s="32"/>
      <c r="D269" s="32"/>
      <c r="E269" s="32"/>
      <c r="F269" s="32"/>
      <c r="G269" s="11" t="s">
        <v>138</v>
      </c>
      <c r="H269" s="64">
        <v>1</v>
      </c>
      <c r="J269" s="63"/>
    </row>
    <row r="270" spans="1:10" ht="30" x14ac:dyDescent="0.3">
      <c r="A270" s="39"/>
      <c r="B270" s="21"/>
      <c r="C270" s="32"/>
      <c r="D270" s="32"/>
      <c r="E270" s="32"/>
      <c r="F270" s="32"/>
      <c r="G270" s="11" t="s">
        <v>137</v>
      </c>
      <c r="H270" s="64">
        <v>1</v>
      </c>
      <c r="J270" s="63"/>
    </row>
    <row r="271" spans="1:10" ht="30" x14ac:dyDescent="0.3">
      <c r="A271" s="39"/>
      <c r="B271" s="21"/>
      <c r="C271" s="32"/>
      <c r="D271" s="32"/>
      <c r="E271" s="32"/>
      <c r="F271" s="32"/>
      <c r="G271" s="11" t="s">
        <v>136</v>
      </c>
      <c r="H271" s="64">
        <v>1</v>
      </c>
      <c r="J271" s="63"/>
    </row>
    <row r="272" spans="1:10" ht="30" x14ac:dyDescent="0.3">
      <c r="A272" s="39"/>
      <c r="B272" s="21"/>
      <c r="C272" s="32"/>
      <c r="D272" s="32"/>
      <c r="E272" s="32"/>
      <c r="F272" s="32"/>
      <c r="G272" s="11" t="s">
        <v>135</v>
      </c>
      <c r="H272" s="64">
        <v>1</v>
      </c>
      <c r="J272" s="63"/>
    </row>
    <row r="273" spans="1:10" x14ac:dyDescent="0.3">
      <c r="A273" s="39"/>
      <c r="B273" s="21"/>
      <c r="C273" s="32"/>
      <c r="D273" s="32"/>
      <c r="E273" s="32"/>
      <c r="F273" s="32"/>
      <c r="G273" s="11" t="s">
        <v>134</v>
      </c>
      <c r="H273" s="64">
        <v>1</v>
      </c>
      <c r="J273" s="63"/>
    </row>
    <row r="274" spans="1:10" ht="30" x14ac:dyDescent="0.3">
      <c r="A274" s="39"/>
      <c r="B274" s="21"/>
      <c r="C274" s="32"/>
      <c r="D274" s="32"/>
      <c r="E274" s="32"/>
      <c r="F274" s="32"/>
      <c r="G274" s="11" t="s">
        <v>133</v>
      </c>
      <c r="H274" s="64">
        <v>1</v>
      </c>
      <c r="J274" s="63"/>
    </row>
    <row r="275" spans="1:10" x14ac:dyDescent="0.3">
      <c r="A275" s="39"/>
      <c r="B275" s="21"/>
      <c r="C275" s="32"/>
      <c r="D275" s="32"/>
      <c r="E275" s="32"/>
      <c r="F275" s="32"/>
      <c r="G275" s="11" t="s">
        <v>132</v>
      </c>
      <c r="H275" s="64">
        <v>1</v>
      </c>
      <c r="J275" s="63"/>
    </row>
    <row r="276" spans="1:10" ht="15.6" thickBot="1" x14ac:dyDescent="0.35">
      <c r="A276" s="39"/>
      <c r="B276" s="21"/>
      <c r="C276" s="32"/>
      <c r="D276" s="32"/>
      <c r="E276" s="32"/>
      <c r="F276" s="32"/>
      <c r="G276" s="11" t="s">
        <v>131</v>
      </c>
      <c r="H276" s="64">
        <v>1</v>
      </c>
      <c r="J276" s="63"/>
    </row>
    <row r="277" spans="1:10" x14ac:dyDescent="0.3">
      <c r="A277" s="39"/>
      <c r="B277" s="21"/>
      <c r="C277" s="32"/>
      <c r="D277" s="32"/>
      <c r="E277" s="32"/>
      <c r="F277" s="32"/>
      <c r="G277" s="23" t="s">
        <v>130</v>
      </c>
      <c r="H277" s="24"/>
      <c r="J277" s="63"/>
    </row>
    <row r="278" spans="1:10" ht="30" x14ac:dyDescent="0.3">
      <c r="A278" s="39"/>
      <c r="B278" s="21"/>
      <c r="C278" s="32"/>
      <c r="D278" s="32"/>
      <c r="E278" s="32"/>
      <c r="F278" s="32"/>
      <c r="G278" s="11" t="s">
        <v>129</v>
      </c>
      <c r="H278" s="64">
        <v>1</v>
      </c>
      <c r="J278" s="63"/>
    </row>
    <row r="279" spans="1:10" x14ac:dyDescent="0.3">
      <c r="A279" s="39"/>
      <c r="B279" s="21"/>
      <c r="C279" s="32"/>
      <c r="D279" s="32"/>
      <c r="E279" s="32"/>
      <c r="F279" s="32"/>
      <c r="G279" s="11" t="s">
        <v>128</v>
      </c>
      <c r="H279" s="64">
        <v>1</v>
      </c>
      <c r="J279" s="63"/>
    </row>
    <row r="280" spans="1:10" ht="48" customHeight="1" x14ac:dyDescent="0.3">
      <c r="A280" s="39"/>
      <c r="B280" s="21"/>
      <c r="C280" s="32"/>
      <c r="D280" s="32"/>
      <c r="E280" s="32"/>
      <c r="F280" s="32"/>
      <c r="G280" s="11" t="s">
        <v>127</v>
      </c>
      <c r="H280" s="64">
        <v>1</v>
      </c>
      <c r="J280" s="63"/>
    </row>
    <row r="281" spans="1:10" x14ac:dyDescent="0.3">
      <c r="A281" s="39"/>
      <c r="B281" s="21"/>
      <c r="C281" s="32"/>
      <c r="D281" s="32"/>
      <c r="E281" s="32"/>
      <c r="F281" s="32"/>
      <c r="G281" s="11" t="s">
        <v>126</v>
      </c>
      <c r="H281" s="64">
        <v>1</v>
      </c>
      <c r="J281" s="63"/>
    </row>
    <row r="282" spans="1:10" ht="45" x14ac:dyDescent="0.3">
      <c r="A282" s="39"/>
      <c r="B282" s="21"/>
      <c r="C282" s="32"/>
      <c r="D282" s="32"/>
      <c r="E282" s="32"/>
      <c r="F282" s="32"/>
      <c r="G282" s="11" t="s">
        <v>125</v>
      </c>
      <c r="H282" s="64">
        <v>1</v>
      </c>
      <c r="J282" s="63"/>
    </row>
    <row r="283" spans="1:10" ht="30" x14ac:dyDescent="0.3">
      <c r="A283" s="39"/>
      <c r="B283" s="21"/>
      <c r="C283" s="32"/>
      <c r="D283" s="32"/>
      <c r="E283" s="32"/>
      <c r="F283" s="32"/>
      <c r="G283" s="11" t="s">
        <v>124</v>
      </c>
      <c r="H283" s="64">
        <v>1</v>
      </c>
      <c r="J283" s="63"/>
    </row>
    <row r="284" spans="1:10" ht="60" x14ac:dyDescent="0.3">
      <c r="A284" s="39"/>
      <c r="B284" s="21"/>
      <c r="C284" s="32"/>
      <c r="D284" s="32"/>
      <c r="E284" s="32"/>
      <c r="F284" s="32"/>
      <c r="G284" s="11" t="s">
        <v>123</v>
      </c>
      <c r="H284" s="64">
        <v>1</v>
      </c>
      <c r="J284" s="63"/>
    </row>
    <row r="285" spans="1:10" x14ac:dyDescent="0.3">
      <c r="A285" s="39"/>
      <c r="B285" s="21"/>
      <c r="C285" s="32"/>
      <c r="D285" s="32"/>
      <c r="E285" s="32"/>
      <c r="F285" s="32"/>
      <c r="G285" s="11" t="s">
        <v>122</v>
      </c>
      <c r="H285" s="64">
        <v>1</v>
      </c>
      <c r="J285" s="63"/>
    </row>
    <row r="286" spans="1:10" ht="15.6" thickBot="1" x14ac:dyDescent="0.35">
      <c r="A286" s="39"/>
      <c r="B286" s="21"/>
      <c r="C286" s="33"/>
      <c r="D286" s="33"/>
      <c r="E286" s="33"/>
      <c r="F286" s="33"/>
      <c r="G286" s="25" t="s">
        <v>8</v>
      </c>
      <c r="H286" s="62">
        <f>SUM(H255:H255,H257:H260,H262:H265,H267:H276,H278:H285,)</f>
        <v>31</v>
      </c>
      <c r="J286" s="65"/>
    </row>
    <row r="287" spans="1:10" ht="80.400000000000006" customHeight="1" thickBot="1" x14ac:dyDescent="0.35">
      <c r="A287" s="40"/>
      <c r="B287" s="22"/>
      <c r="C287" s="61" t="s">
        <v>186</v>
      </c>
      <c r="D287" s="61"/>
      <c r="E287" s="61"/>
      <c r="F287" s="60"/>
      <c r="G287" s="26"/>
      <c r="H287" s="59"/>
      <c r="J287" s="65"/>
    </row>
    <row r="288" spans="1:10" x14ac:dyDescent="0.3">
      <c r="A288" s="38">
        <v>16</v>
      </c>
      <c r="B288" s="20" t="s">
        <v>185</v>
      </c>
      <c r="C288" s="31" t="s">
        <v>184</v>
      </c>
      <c r="D288" s="31" t="s">
        <v>183</v>
      </c>
      <c r="E288" s="31" t="s">
        <v>182</v>
      </c>
      <c r="F288" s="31" t="s">
        <v>181</v>
      </c>
      <c r="G288" s="23" t="s">
        <v>180</v>
      </c>
      <c r="H288" s="24"/>
      <c r="J288" s="63"/>
    </row>
    <row r="289" spans="1:11" ht="15.6" thickBot="1" x14ac:dyDescent="0.35">
      <c r="A289" s="39"/>
      <c r="B289" s="21"/>
      <c r="C289" s="32"/>
      <c r="D289" s="32"/>
      <c r="E289" s="32"/>
      <c r="F289" s="32"/>
      <c r="G289" s="18" t="s">
        <v>179</v>
      </c>
      <c r="H289" s="66">
        <v>16</v>
      </c>
      <c r="I289" s="17"/>
      <c r="J289" s="63"/>
      <c r="K289" s="15"/>
    </row>
    <row r="290" spans="1:11" x14ac:dyDescent="0.3">
      <c r="A290" s="39"/>
      <c r="B290" s="21"/>
      <c r="C290" s="32"/>
      <c r="D290" s="32"/>
      <c r="E290" s="32"/>
      <c r="F290" s="32"/>
      <c r="G290" s="23" t="s">
        <v>153</v>
      </c>
      <c r="H290" s="24"/>
      <c r="J290" s="63"/>
    </row>
    <row r="291" spans="1:11" ht="30" x14ac:dyDescent="0.3">
      <c r="A291" s="39"/>
      <c r="B291" s="21"/>
      <c r="C291" s="32"/>
      <c r="D291" s="32"/>
      <c r="E291" s="32"/>
      <c r="F291" s="32"/>
      <c r="G291" s="11" t="s">
        <v>178</v>
      </c>
      <c r="H291" s="64">
        <v>3</v>
      </c>
      <c r="J291" s="63"/>
    </row>
    <row r="292" spans="1:11" ht="30" x14ac:dyDescent="0.3">
      <c r="A292" s="39"/>
      <c r="B292" s="21"/>
      <c r="C292" s="32"/>
      <c r="D292" s="32"/>
      <c r="E292" s="32"/>
      <c r="F292" s="32"/>
      <c r="G292" s="11" t="s">
        <v>152</v>
      </c>
      <c r="H292" s="64">
        <v>5</v>
      </c>
      <c r="J292" s="63"/>
    </row>
    <row r="293" spans="1:11" ht="42" customHeight="1" thickBot="1" x14ac:dyDescent="0.35">
      <c r="A293" s="39"/>
      <c r="B293" s="21"/>
      <c r="C293" s="33"/>
      <c r="D293" s="33"/>
      <c r="E293" s="33"/>
      <c r="F293" s="33"/>
      <c r="G293" s="25" t="s">
        <v>8</v>
      </c>
      <c r="H293" s="62">
        <f>SUM(H289:H289,H291:H292,)</f>
        <v>24</v>
      </c>
      <c r="J293" s="65"/>
    </row>
    <row r="294" spans="1:11" ht="102" customHeight="1" thickBot="1" x14ac:dyDescent="0.35">
      <c r="A294" s="40"/>
      <c r="B294" s="22"/>
      <c r="C294" s="61" t="s">
        <v>177</v>
      </c>
      <c r="D294" s="61"/>
      <c r="E294" s="61"/>
      <c r="F294" s="60"/>
      <c r="G294" s="26"/>
      <c r="H294" s="59"/>
      <c r="J294" s="65"/>
    </row>
    <row r="295" spans="1:11" ht="16.5" customHeight="1" x14ac:dyDescent="0.3">
      <c r="A295" s="38">
        <v>17</v>
      </c>
      <c r="B295" s="20" t="s">
        <v>171</v>
      </c>
      <c r="C295" s="31" t="s">
        <v>176</v>
      </c>
      <c r="D295" s="31" t="s">
        <v>175</v>
      </c>
      <c r="E295" s="31" t="s">
        <v>174</v>
      </c>
      <c r="F295" s="31" t="s">
        <v>173</v>
      </c>
      <c r="G295" s="23" t="s">
        <v>153</v>
      </c>
      <c r="H295" s="24"/>
      <c r="J295" s="63"/>
    </row>
    <row r="296" spans="1:11" x14ac:dyDescent="0.3">
      <c r="A296" s="39"/>
      <c r="B296" s="21"/>
      <c r="C296" s="32"/>
      <c r="D296" s="32"/>
      <c r="E296" s="32"/>
      <c r="F296" s="32"/>
      <c r="G296" s="11" t="s">
        <v>141</v>
      </c>
      <c r="H296" s="64">
        <v>8</v>
      </c>
      <c r="J296" s="63"/>
    </row>
    <row r="297" spans="1:11" ht="30.6" thickBot="1" x14ac:dyDescent="0.35">
      <c r="A297" s="39"/>
      <c r="B297" s="21"/>
      <c r="C297" s="32"/>
      <c r="D297" s="32"/>
      <c r="E297" s="32"/>
      <c r="F297" s="32"/>
      <c r="G297" s="11" t="s">
        <v>152</v>
      </c>
      <c r="H297" s="64">
        <v>5</v>
      </c>
      <c r="J297" s="63"/>
    </row>
    <row r="298" spans="1:11" x14ac:dyDescent="0.3">
      <c r="A298" s="39"/>
      <c r="B298" s="21"/>
      <c r="C298" s="32"/>
      <c r="D298" s="32"/>
      <c r="E298" s="32"/>
      <c r="F298" s="32"/>
      <c r="G298" s="23" t="s">
        <v>141</v>
      </c>
      <c r="H298" s="24"/>
      <c r="J298" s="63"/>
    </row>
    <row r="299" spans="1:11" x14ac:dyDescent="0.3">
      <c r="A299" s="39"/>
      <c r="B299" s="21"/>
      <c r="C299" s="32"/>
      <c r="D299" s="32"/>
      <c r="E299" s="32"/>
      <c r="F299" s="32"/>
      <c r="G299" s="11" t="s">
        <v>140</v>
      </c>
      <c r="H299" s="64">
        <v>3</v>
      </c>
      <c r="J299" s="63"/>
    </row>
    <row r="300" spans="1:11" x14ac:dyDescent="0.3">
      <c r="A300" s="39"/>
      <c r="B300" s="21"/>
      <c r="C300" s="32"/>
      <c r="D300" s="32"/>
      <c r="E300" s="32"/>
      <c r="F300" s="32"/>
      <c r="G300" s="11" t="s">
        <v>139</v>
      </c>
      <c r="H300" s="64">
        <v>3</v>
      </c>
      <c r="J300" s="63"/>
    </row>
    <row r="301" spans="1:11" x14ac:dyDescent="0.3">
      <c r="A301" s="39"/>
      <c r="B301" s="21"/>
      <c r="C301" s="32"/>
      <c r="D301" s="32"/>
      <c r="E301" s="32"/>
      <c r="F301" s="32"/>
      <c r="G301" s="11" t="s">
        <v>138</v>
      </c>
      <c r="H301" s="64">
        <v>3</v>
      </c>
      <c r="J301" s="63"/>
    </row>
    <row r="302" spans="1:11" ht="30" x14ac:dyDescent="0.3">
      <c r="A302" s="39"/>
      <c r="B302" s="21"/>
      <c r="C302" s="32"/>
      <c r="D302" s="32"/>
      <c r="E302" s="32"/>
      <c r="F302" s="32"/>
      <c r="G302" s="11" t="s">
        <v>137</v>
      </c>
      <c r="H302" s="64">
        <v>3</v>
      </c>
      <c r="J302" s="63"/>
    </row>
    <row r="303" spans="1:11" ht="30" x14ac:dyDescent="0.3">
      <c r="A303" s="39"/>
      <c r="B303" s="21"/>
      <c r="C303" s="32"/>
      <c r="D303" s="32"/>
      <c r="E303" s="32"/>
      <c r="F303" s="32"/>
      <c r="G303" s="11" t="s">
        <v>136</v>
      </c>
      <c r="H303" s="64">
        <v>3</v>
      </c>
      <c r="J303" s="63"/>
    </row>
    <row r="304" spans="1:11" ht="30" x14ac:dyDescent="0.3">
      <c r="A304" s="39"/>
      <c r="B304" s="21"/>
      <c r="C304" s="32"/>
      <c r="D304" s="32"/>
      <c r="E304" s="32"/>
      <c r="F304" s="32"/>
      <c r="G304" s="11" t="s">
        <v>135</v>
      </c>
      <c r="H304" s="64">
        <v>3</v>
      </c>
      <c r="J304" s="63"/>
    </row>
    <row r="305" spans="1:10" x14ac:dyDescent="0.3">
      <c r="A305" s="39"/>
      <c r="B305" s="21"/>
      <c r="C305" s="32"/>
      <c r="D305" s="32"/>
      <c r="E305" s="32"/>
      <c r="F305" s="32"/>
      <c r="G305" s="11" t="s">
        <v>134</v>
      </c>
      <c r="H305" s="64">
        <v>3</v>
      </c>
      <c r="J305" s="63"/>
    </row>
    <row r="306" spans="1:10" ht="30" x14ac:dyDescent="0.3">
      <c r="A306" s="39"/>
      <c r="B306" s="21"/>
      <c r="C306" s="32"/>
      <c r="D306" s="32"/>
      <c r="E306" s="32"/>
      <c r="F306" s="32"/>
      <c r="G306" s="11" t="s">
        <v>133</v>
      </c>
      <c r="H306" s="64">
        <v>3</v>
      </c>
      <c r="J306" s="63"/>
    </row>
    <row r="307" spans="1:10" x14ac:dyDescent="0.3">
      <c r="A307" s="39"/>
      <c r="B307" s="21"/>
      <c r="C307" s="32"/>
      <c r="D307" s="32"/>
      <c r="E307" s="32"/>
      <c r="F307" s="32"/>
      <c r="G307" s="11" t="s">
        <v>132</v>
      </c>
      <c r="H307" s="64">
        <v>3</v>
      </c>
      <c r="J307" s="63"/>
    </row>
    <row r="308" spans="1:10" x14ac:dyDescent="0.3">
      <c r="A308" s="39"/>
      <c r="B308" s="21"/>
      <c r="C308" s="32"/>
      <c r="D308" s="32"/>
      <c r="E308" s="32"/>
      <c r="F308" s="32"/>
      <c r="G308" s="11" t="s">
        <v>131</v>
      </c>
      <c r="H308" s="64">
        <v>3</v>
      </c>
      <c r="J308" s="63"/>
    </row>
    <row r="309" spans="1:10" ht="57" customHeight="1" thickBot="1" x14ac:dyDescent="0.35">
      <c r="A309" s="39"/>
      <c r="B309" s="21"/>
      <c r="C309" s="33"/>
      <c r="D309" s="33"/>
      <c r="E309" s="33"/>
      <c r="F309" s="33"/>
      <c r="G309" s="25" t="s">
        <v>8</v>
      </c>
      <c r="H309" s="62">
        <f>SUM(H296:H297,H299:H308,)</f>
        <v>43</v>
      </c>
      <c r="J309" s="65"/>
    </row>
    <row r="310" spans="1:10" ht="108" customHeight="1" thickBot="1" x14ac:dyDescent="0.35">
      <c r="A310" s="40"/>
      <c r="B310" s="22"/>
      <c r="C310" s="61" t="s">
        <v>172</v>
      </c>
      <c r="D310" s="61"/>
      <c r="E310" s="61"/>
      <c r="F310" s="60"/>
      <c r="G310" s="26"/>
      <c r="H310" s="59"/>
      <c r="J310" s="65"/>
    </row>
    <row r="311" spans="1:10" ht="16.5" customHeight="1" x14ac:dyDescent="0.3">
      <c r="A311" s="38">
        <v>18</v>
      </c>
      <c r="B311" s="20" t="s">
        <v>171</v>
      </c>
      <c r="C311" s="31" t="s">
        <v>170</v>
      </c>
      <c r="D311" s="31" t="s">
        <v>169</v>
      </c>
      <c r="E311" s="31" t="s">
        <v>168</v>
      </c>
      <c r="F311" s="31" t="s">
        <v>167</v>
      </c>
      <c r="G311" s="23" t="s">
        <v>153</v>
      </c>
      <c r="H311" s="24"/>
      <c r="J311" s="63"/>
    </row>
    <row r="312" spans="1:10" x14ac:dyDescent="0.3">
      <c r="A312" s="39"/>
      <c r="B312" s="21"/>
      <c r="C312" s="32"/>
      <c r="D312" s="32"/>
      <c r="E312" s="32"/>
      <c r="F312" s="32"/>
      <c r="G312" s="11" t="s">
        <v>141</v>
      </c>
      <c r="H312" s="64">
        <v>8</v>
      </c>
      <c r="J312" s="63"/>
    </row>
    <row r="313" spans="1:10" ht="32.25" customHeight="1" thickBot="1" x14ac:dyDescent="0.35">
      <c r="A313" s="39"/>
      <c r="B313" s="21"/>
      <c r="C313" s="32"/>
      <c r="D313" s="32"/>
      <c r="E313" s="32"/>
      <c r="F313" s="32"/>
      <c r="G313" s="11" t="s">
        <v>152</v>
      </c>
      <c r="H313" s="64">
        <v>3</v>
      </c>
      <c r="J313" s="63"/>
    </row>
    <row r="314" spans="1:10" x14ac:dyDescent="0.3">
      <c r="A314" s="39"/>
      <c r="B314" s="21"/>
      <c r="C314" s="32"/>
      <c r="D314" s="32"/>
      <c r="E314" s="32"/>
      <c r="F314" s="32"/>
      <c r="G314" s="23" t="s">
        <v>141</v>
      </c>
      <c r="H314" s="24"/>
      <c r="J314" s="63"/>
    </row>
    <row r="315" spans="1:10" x14ac:dyDescent="0.3">
      <c r="A315" s="39"/>
      <c r="B315" s="21"/>
      <c r="C315" s="32"/>
      <c r="D315" s="32"/>
      <c r="E315" s="32"/>
      <c r="F315" s="32"/>
      <c r="G315" s="11" t="s">
        <v>140</v>
      </c>
      <c r="H315" s="64">
        <v>2</v>
      </c>
      <c r="J315" s="63"/>
    </row>
    <row r="316" spans="1:10" x14ac:dyDescent="0.3">
      <c r="A316" s="39"/>
      <c r="B316" s="21"/>
      <c r="C316" s="32"/>
      <c r="D316" s="32"/>
      <c r="E316" s="32"/>
      <c r="F316" s="32"/>
      <c r="G316" s="11" t="s">
        <v>139</v>
      </c>
      <c r="H316" s="64">
        <v>2</v>
      </c>
      <c r="J316" s="63"/>
    </row>
    <row r="317" spans="1:10" x14ac:dyDescent="0.3">
      <c r="A317" s="39"/>
      <c r="B317" s="21"/>
      <c r="C317" s="32"/>
      <c r="D317" s="32"/>
      <c r="E317" s="32"/>
      <c r="F317" s="32"/>
      <c r="G317" s="11" t="s">
        <v>138</v>
      </c>
      <c r="H317" s="64">
        <v>3</v>
      </c>
      <c r="J317" s="63"/>
    </row>
    <row r="318" spans="1:10" ht="30" x14ac:dyDescent="0.3">
      <c r="A318" s="39"/>
      <c r="B318" s="21"/>
      <c r="C318" s="32"/>
      <c r="D318" s="32"/>
      <c r="E318" s="32"/>
      <c r="F318" s="32"/>
      <c r="G318" s="11" t="s">
        <v>137</v>
      </c>
      <c r="H318" s="64">
        <v>2</v>
      </c>
      <c r="J318" s="63"/>
    </row>
    <row r="319" spans="1:10" ht="30" x14ac:dyDescent="0.3">
      <c r="A319" s="39"/>
      <c r="B319" s="21"/>
      <c r="C319" s="32"/>
      <c r="D319" s="32"/>
      <c r="E319" s="32"/>
      <c r="F319" s="32"/>
      <c r="G319" s="11" t="s">
        <v>136</v>
      </c>
      <c r="H319" s="64">
        <v>2</v>
      </c>
      <c r="J319" s="63"/>
    </row>
    <row r="320" spans="1:10" ht="30" x14ac:dyDescent="0.3">
      <c r="A320" s="39"/>
      <c r="B320" s="21"/>
      <c r="C320" s="32"/>
      <c r="D320" s="32"/>
      <c r="E320" s="32"/>
      <c r="F320" s="32"/>
      <c r="G320" s="11" t="s">
        <v>135</v>
      </c>
      <c r="H320" s="64">
        <v>2</v>
      </c>
      <c r="J320" s="63"/>
    </row>
    <row r="321" spans="1:10" x14ac:dyDescent="0.3">
      <c r="A321" s="39"/>
      <c r="B321" s="21"/>
      <c r="C321" s="32"/>
      <c r="D321" s="32"/>
      <c r="E321" s="32"/>
      <c r="F321" s="32"/>
      <c r="G321" s="11" t="s">
        <v>134</v>
      </c>
      <c r="H321" s="64">
        <v>2</v>
      </c>
      <c r="J321" s="63"/>
    </row>
    <row r="322" spans="1:10" ht="30" x14ac:dyDescent="0.3">
      <c r="A322" s="39"/>
      <c r="B322" s="21"/>
      <c r="C322" s="32"/>
      <c r="D322" s="32"/>
      <c r="E322" s="32"/>
      <c r="F322" s="32"/>
      <c r="G322" s="11" t="s">
        <v>133</v>
      </c>
      <c r="H322" s="64">
        <v>2</v>
      </c>
      <c r="J322" s="63"/>
    </row>
    <row r="323" spans="1:10" x14ac:dyDescent="0.3">
      <c r="A323" s="39"/>
      <c r="B323" s="21"/>
      <c r="C323" s="32"/>
      <c r="D323" s="32"/>
      <c r="E323" s="32"/>
      <c r="F323" s="32"/>
      <c r="G323" s="11" t="s">
        <v>132</v>
      </c>
      <c r="H323" s="64">
        <v>2</v>
      </c>
      <c r="J323" s="63"/>
    </row>
    <row r="324" spans="1:10" x14ac:dyDescent="0.3">
      <c r="A324" s="39"/>
      <c r="B324" s="21"/>
      <c r="C324" s="32"/>
      <c r="D324" s="32"/>
      <c r="E324" s="32"/>
      <c r="F324" s="32"/>
      <c r="G324" s="11" t="s">
        <v>131</v>
      </c>
      <c r="H324" s="64">
        <v>2</v>
      </c>
      <c r="J324" s="63"/>
    </row>
    <row r="325" spans="1:10" ht="15.6" thickBot="1" x14ac:dyDescent="0.35">
      <c r="A325" s="39"/>
      <c r="B325" s="21"/>
      <c r="C325" s="33"/>
      <c r="D325" s="33"/>
      <c r="E325" s="33"/>
      <c r="F325" s="33"/>
      <c r="G325" s="25" t="s">
        <v>8</v>
      </c>
      <c r="H325" s="62">
        <f>SUM(H312:H313,H315:H324,)</f>
        <v>32</v>
      </c>
      <c r="J325" s="65"/>
    </row>
    <row r="326" spans="1:10" ht="110.4" customHeight="1" thickBot="1" x14ac:dyDescent="0.35">
      <c r="A326" s="40"/>
      <c r="B326" s="22"/>
      <c r="C326" s="61" t="s">
        <v>166</v>
      </c>
      <c r="D326" s="61"/>
      <c r="E326" s="61"/>
      <c r="F326" s="60"/>
      <c r="G326" s="26"/>
      <c r="H326" s="59"/>
      <c r="J326" s="65"/>
    </row>
    <row r="327" spans="1:10" x14ac:dyDescent="0.3">
      <c r="A327" s="38">
        <v>19</v>
      </c>
      <c r="B327" s="20" t="s">
        <v>165</v>
      </c>
      <c r="C327" s="31" t="s">
        <v>164</v>
      </c>
      <c r="D327" s="31" t="s">
        <v>163</v>
      </c>
      <c r="E327" s="31" t="s">
        <v>162</v>
      </c>
      <c r="F327" s="31" t="s">
        <v>161</v>
      </c>
      <c r="G327" s="23" t="s">
        <v>153</v>
      </c>
      <c r="H327" s="24"/>
      <c r="J327" s="63"/>
    </row>
    <row r="328" spans="1:10" ht="45.6" thickBot="1" x14ac:dyDescent="0.35">
      <c r="A328" s="39"/>
      <c r="B328" s="21"/>
      <c r="C328" s="32"/>
      <c r="D328" s="32"/>
      <c r="E328" s="32"/>
      <c r="F328" s="32"/>
      <c r="G328" s="11" t="s">
        <v>160</v>
      </c>
      <c r="H328" s="64">
        <v>2</v>
      </c>
      <c r="J328" s="63"/>
    </row>
    <row r="329" spans="1:10" x14ac:dyDescent="0.3">
      <c r="A329" s="39"/>
      <c r="B329" s="21"/>
      <c r="C329" s="32"/>
      <c r="D329" s="32"/>
      <c r="E329" s="32"/>
      <c r="F329" s="32"/>
      <c r="G329" s="23" t="s">
        <v>151</v>
      </c>
      <c r="H329" s="24"/>
      <c r="J329" s="63"/>
    </row>
    <row r="330" spans="1:10" ht="60" x14ac:dyDescent="0.3">
      <c r="A330" s="39"/>
      <c r="B330" s="21"/>
      <c r="C330" s="32"/>
      <c r="D330" s="32"/>
      <c r="E330" s="32"/>
      <c r="F330" s="32"/>
      <c r="G330" s="11" t="s">
        <v>150</v>
      </c>
      <c r="H330" s="64">
        <v>1</v>
      </c>
      <c r="J330" s="63"/>
    </row>
    <row r="331" spans="1:10" x14ac:dyDescent="0.3">
      <c r="A331" s="39"/>
      <c r="B331" s="21"/>
      <c r="C331" s="32"/>
      <c r="D331" s="32"/>
      <c r="E331" s="32"/>
      <c r="F331" s="32"/>
      <c r="G331" s="11" t="s">
        <v>149</v>
      </c>
      <c r="H331" s="64">
        <v>1</v>
      </c>
      <c r="J331" s="63"/>
    </row>
    <row r="332" spans="1:10" ht="30" x14ac:dyDescent="0.3">
      <c r="A332" s="39"/>
      <c r="B332" s="21"/>
      <c r="C332" s="32"/>
      <c r="D332" s="32"/>
      <c r="E332" s="32"/>
      <c r="F332" s="32"/>
      <c r="G332" s="11" t="s">
        <v>148</v>
      </c>
      <c r="H332" s="64">
        <v>1</v>
      </c>
      <c r="J332" s="63"/>
    </row>
    <row r="333" spans="1:10" ht="15.6" thickBot="1" x14ac:dyDescent="0.35">
      <c r="A333" s="39"/>
      <c r="B333" s="21"/>
      <c r="C333" s="32"/>
      <c r="D333" s="32"/>
      <c r="E333" s="32"/>
      <c r="F333" s="32"/>
      <c r="G333" s="11" t="s">
        <v>147</v>
      </c>
      <c r="H333" s="64">
        <v>1</v>
      </c>
      <c r="J333" s="63"/>
    </row>
    <row r="334" spans="1:10" x14ac:dyDescent="0.3">
      <c r="A334" s="39"/>
      <c r="B334" s="21"/>
      <c r="C334" s="32"/>
      <c r="D334" s="32"/>
      <c r="E334" s="32"/>
      <c r="F334" s="32"/>
      <c r="G334" s="23" t="s">
        <v>146</v>
      </c>
      <c r="H334" s="24"/>
      <c r="J334" s="63"/>
    </row>
    <row r="335" spans="1:10" ht="45" x14ac:dyDescent="0.3">
      <c r="A335" s="39"/>
      <c r="B335" s="21"/>
      <c r="C335" s="32"/>
      <c r="D335" s="32"/>
      <c r="E335" s="32"/>
      <c r="F335" s="32"/>
      <c r="G335" s="11" t="s">
        <v>145</v>
      </c>
      <c r="H335" s="64">
        <v>1</v>
      </c>
      <c r="J335" s="63"/>
    </row>
    <row r="336" spans="1:10" ht="45" x14ac:dyDescent="0.3">
      <c r="A336" s="39"/>
      <c r="B336" s="21"/>
      <c r="C336" s="32"/>
      <c r="D336" s="32"/>
      <c r="E336" s="32"/>
      <c r="F336" s="32"/>
      <c r="G336" s="11" t="s">
        <v>144</v>
      </c>
      <c r="H336" s="64">
        <v>1</v>
      </c>
      <c r="J336" s="63"/>
    </row>
    <row r="337" spans="1:10" ht="45" x14ac:dyDescent="0.3">
      <c r="A337" s="39"/>
      <c r="B337" s="21"/>
      <c r="C337" s="32"/>
      <c r="D337" s="32"/>
      <c r="E337" s="32"/>
      <c r="F337" s="32"/>
      <c r="G337" s="11" t="s">
        <v>143</v>
      </c>
      <c r="H337" s="64">
        <v>1</v>
      </c>
      <c r="J337" s="63"/>
    </row>
    <row r="338" spans="1:10" ht="30.6" thickBot="1" x14ac:dyDescent="0.35">
      <c r="A338" s="39"/>
      <c r="B338" s="21"/>
      <c r="C338" s="32"/>
      <c r="D338" s="32"/>
      <c r="E338" s="32"/>
      <c r="F338" s="32"/>
      <c r="G338" s="11" t="s">
        <v>142</v>
      </c>
      <c r="H338" s="64">
        <v>1</v>
      </c>
      <c r="J338" s="63"/>
    </row>
    <row r="339" spans="1:10" x14ac:dyDescent="0.3">
      <c r="A339" s="39"/>
      <c r="B339" s="21"/>
      <c r="C339" s="32"/>
      <c r="D339" s="32"/>
      <c r="E339" s="32"/>
      <c r="F339" s="32"/>
      <c r="G339" s="23" t="s">
        <v>141</v>
      </c>
      <c r="H339" s="24"/>
      <c r="J339" s="63"/>
    </row>
    <row r="340" spans="1:10" x14ac:dyDescent="0.3">
      <c r="A340" s="39"/>
      <c r="B340" s="21"/>
      <c r="C340" s="32"/>
      <c r="D340" s="32"/>
      <c r="E340" s="32"/>
      <c r="F340" s="32"/>
      <c r="G340" s="11" t="s">
        <v>140</v>
      </c>
      <c r="H340" s="64">
        <v>1</v>
      </c>
      <c r="J340" s="63"/>
    </row>
    <row r="341" spans="1:10" x14ac:dyDescent="0.3">
      <c r="A341" s="39"/>
      <c r="B341" s="21"/>
      <c r="C341" s="32"/>
      <c r="D341" s="32"/>
      <c r="E341" s="32"/>
      <c r="F341" s="32"/>
      <c r="G341" s="11" t="s">
        <v>139</v>
      </c>
      <c r="H341" s="64">
        <v>1</v>
      </c>
      <c r="J341" s="63"/>
    </row>
    <row r="342" spans="1:10" x14ac:dyDescent="0.3">
      <c r="A342" s="39"/>
      <c r="B342" s="21"/>
      <c r="C342" s="32"/>
      <c r="D342" s="32"/>
      <c r="E342" s="32"/>
      <c r="F342" s="32"/>
      <c r="G342" s="11" t="s">
        <v>138</v>
      </c>
      <c r="H342" s="64">
        <v>1</v>
      </c>
      <c r="J342" s="63"/>
    </row>
    <row r="343" spans="1:10" ht="30" x14ac:dyDescent="0.3">
      <c r="A343" s="39"/>
      <c r="B343" s="21"/>
      <c r="C343" s="32"/>
      <c r="D343" s="32"/>
      <c r="E343" s="32"/>
      <c r="F343" s="32"/>
      <c r="G343" s="11" t="s">
        <v>137</v>
      </c>
      <c r="H343" s="64">
        <v>1</v>
      </c>
      <c r="J343" s="63"/>
    </row>
    <row r="344" spans="1:10" ht="30" x14ac:dyDescent="0.3">
      <c r="A344" s="39"/>
      <c r="B344" s="21"/>
      <c r="C344" s="32"/>
      <c r="D344" s="32"/>
      <c r="E344" s="32"/>
      <c r="F344" s="32"/>
      <c r="G344" s="11" t="s">
        <v>136</v>
      </c>
      <c r="H344" s="64">
        <v>1</v>
      </c>
      <c r="J344" s="63"/>
    </row>
    <row r="345" spans="1:10" ht="30" x14ac:dyDescent="0.3">
      <c r="A345" s="39"/>
      <c r="B345" s="21"/>
      <c r="C345" s="32"/>
      <c r="D345" s="32"/>
      <c r="E345" s="32"/>
      <c r="F345" s="32"/>
      <c r="G345" s="11" t="s">
        <v>135</v>
      </c>
      <c r="H345" s="64">
        <v>1</v>
      </c>
      <c r="J345" s="63"/>
    </row>
    <row r="346" spans="1:10" x14ac:dyDescent="0.3">
      <c r="A346" s="39"/>
      <c r="B346" s="21"/>
      <c r="C346" s="32"/>
      <c r="D346" s="32"/>
      <c r="E346" s="32"/>
      <c r="F346" s="32"/>
      <c r="G346" s="11" t="s">
        <v>134</v>
      </c>
      <c r="H346" s="64">
        <v>1</v>
      </c>
      <c r="J346" s="63"/>
    </row>
    <row r="347" spans="1:10" ht="30" x14ac:dyDescent="0.3">
      <c r="A347" s="39"/>
      <c r="B347" s="21"/>
      <c r="C347" s="32"/>
      <c r="D347" s="32"/>
      <c r="E347" s="32"/>
      <c r="F347" s="32"/>
      <c r="G347" s="11" t="s">
        <v>133</v>
      </c>
      <c r="H347" s="64">
        <v>1</v>
      </c>
      <c r="J347" s="63"/>
    </row>
    <row r="348" spans="1:10" x14ac:dyDescent="0.3">
      <c r="A348" s="39"/>
      <c r="B348" s="21"/>
      <c r="C348" s="32"/>
      <c r="D348" s="32"/>
      <c r="E348" s="32"/>
      <c r="F348" s="32"/>
      <c r="G348" s="11" t="s">
        <v>132</v>
      </c>
      <c r="H348" s="64">
        <v>1</v>
      </c>
      <c r="J348" s="63"/>
    </row>
    <row r="349" spans="1:10" ht="15.6" thickBot="1" x14ac:dyDescent="0.35">
      <c r="A349" s="39"/>
      <c r="B349" s="21"/>
      <c r="C349" s="32"/>
      <c r="D349" s="32"/>
      <c r="E349" s="32"/>
      <c r="F349" s="32"/>
      <c r="G349" s="11" t="s">
        <v>131</v>
      </c>
      <c r="H349" s="64">
        <v>1</v>
      </c>
      <c r="J349" s="63"/>
    </row>
    <row r="350" spans="1:10" x14ac:dyDescent="0.3">
      <c r="A350" s="39"/>
      <c r="B350" s="21"/>
      <c r="C350" s="32"/>
      <c r="D350" s="32"/>
      <c r="E350" s="32"/>
      <c r="F350" s="32"/>
      <c r="G350" s="23" t="s">
        <v>130</v>
      </c>
      <c r="H350" s="24"/>
      <c r="J350" s="63"/>
    </row>
    <row r="351" spans="1:10" ht="30" x14ac:dyDescent="0.3">
      <c r="A351" s="39"/>
      <c r="B351" s="21"/>
      <c r="C351" s="32"/>
      <c r="D351" s="32"/>
      <c r="E351" s="32"/>
      <c r="F351" s="32"/>
      <c r="G351" s="11" t="s">
        <v>129</v>
      </c>
      <c r="H351" s="64">
        <v>1</v>
      </c>
      <c r="J351" s="63"/>
    </row>
    <row r="352" spans="1:10" x14ac:dyDescent="0.3">
      <c r="A352" s="39"/>
      <c r="B352" s="21"/>
      <c r="C352" s="32"/>
      <c r="D352" s="32"/>
      <c r="E352" s="32"/>
      <c r="F352" s="32"/>
      <c r="G352" s="11" t="s">
        <v>128</v>
      </c>
      <c r="H352" s="64">
        <v>1</v>
      </c>
      <c r="J352" s="63"/>
    </row>
    <row r="353" spans="1:10" ht="59.25" customHeight="1" x14ac:dyDescent="0.3">
      <c r="A353" s="39"/>
      <c r="B353" s="21"/>
      <c r="C353" s="32"/>
      <c r="D353" s="32"/>
      <c r="E353" s="32"/>
      <c r="F353" s="32"/>
      <c r="G353" s="11" t="s">
        <v>127</v>
      </c>
      <c r="H353" s="64">
        <v>1</v>
      </c>
      <c r="J353" s="63"/>
    </row>
    <row r="354" spans="1:10" x14ac:dyDescent="0.3">
      <c r="A354" s="39"/>
      <c r="B354" s="21"/>
      <c r="C354" s="32"/>
      <c r="D354" s="32"/>
      <c r="E354" s="32"/>
      <c r="F354" s="32"/>
      <c r="G354" s="11" t="s">
        <v>126</v>
      </c>
      <c r="H354" s="64">
        <v>1</v>
      </c>
      <c r="J354" s="63"/>
    </row>
    <row r="355" spans="1:10" ht="45" x14ac:dyDescent="0.3">
      <c r="A355" s="39"/>
      <c r="B355" s="21"/>
      <c r="C355" s="32"/>
      <c r="D355" s="32"/>
      <c r="E355" s="32"/>
      <c r="F355" s="32"/>
      <c r="G355" s="11" t="s">
        <v>125</v>
      </c>
      <c r="H355" s="64">
        <v>1</v>
      </c>
      <c r="J355" s="63"/>
    </row>
    <row r="356" spans="1:10" ht="30" x14ac:dyDescent="0.3">
      <c r="A356" s="39"/>
      <c r="B356" s="21"/>
      <c r="C356" s="32"/>
      <c r="D356" s="32"/>
      <c r="E356" s="32"/>
      <c r="F356" s="32"/>
      <c r="G356" s="11" t="s">
        <v>124</v>
      </c>
      <c r="H356" s="64">
        <v>1</v>
      </c>
      <c r="J356" s="63"/>
    </row>
    <row r="357" spans="1:10" ht="60" x14ac:dyDescent="0.3">
      <c r="A357" s="39"/>
      <c r="B357" s="21"/>
      <c r="C357" s="32"/>
      <c r="D357" s="32"/>
      <c r="E357" s="32"/>
      <c r="F357" s="32"/>
      <c r="G357" s="11" t="s">
        <v>123</v>
      </c>
      <c r="H357" s="64">
        <v>1</v>
      </c>
      <c r="J357" s="63"/>
    </row>
    <row r="358" spans="1:10" x14ac:dyDescent="0.3">
      <c r="A358" s="39"/>
      <c r="B358" s="21"/>
      <c r="C358" s="32"/>
      <c r="D358" s="32"/>
      <c r="E358" s="32"/>
      <c r="F358" s="32"/>
      <c r="G358" s="11" t="s">
        <v>122</v>
      </c>
      <c r="H358" s="64">
        <v>1</v>
      </c>
      <c r="J358" s="63"/>
    </row>
    <row r="359" spans="1:10" ht="15.6" thickBot="1" x14ac:dyDescent="0.35">
      <c r="A359" s="39"/>
      <c r="B359" s="21"/>
      <c r="C359" s="33"/>
      <c r="D359" s="33"/>
      <c r="E359" s="33"/>
      <c r="F359" s="33"/>
      <c r="G359" s="25" t="s">
        <v>8</v>
      </c>
      <c r="H359" s="62">
        <f>SUM(H328:H328,H330:H333,H335:H338,H340:H349,H351:H358,)</f>
        <v>28</v>
      </c>
      <c r="J359" s="65"/>
    </row>
    <row r="360" spans="1:10" ht="113.25" customHeight="1" thickBot="1" x14ac:dyDescent="0.35">
      <c r="A360" s="40"/>
      <c r="B360" s="22"/>
      <c r="C360" s="61" t="s">
        <v>159</v>
      </c>
      <c r="D360" s="61"/>
      <c r="E360" s="61"/>
      <c r="F360" s="60"/>
      <c r="G360" s="26"/>
      <c r="H360" s="59"/>
      <c r="J360" s="65"/>
    </row>
    <row r="361" spans="1:10" x14ac:dyDescent="0.3">
      <c r="A361" s="38">
        <v>20</v>
      </c>
      <c r="B361" s="20" t="s">
        <v>158</v>
      </c>
      <c r="C361" s="31" t="s">
        <v>157</v>
      </c>
      <c r="D361" s="31" t="s">
        <v>156</v>
      </c>
      <c r="E361" s="31" t="s">
        <v>155</v>
      </c>
      <c r="F361" s="31" t="s">
        <v>154</v>
      </c>
      <c r="G361" s="23" t="s">
        <v>153</v>
      </c>
      <c r="H361" s="24"/>
      <c r="J361" s="63"/>
    </row>
    <row r="362" spans="1:10" ht="30.6" thickBot="1" x14ac:dyDescent="0.35">
      <c r="A362" s="39"/>
      <c r="B362" s="21"/>
      <c r="C362" s="32"/>
      <c r="D362" s="32"/>
      <c r="E362" s="32"/>
      <c r="F362" s="32"/>
      <c r="G362" s="11" t="s">
        <v>152</v>
      </c>
      <c r="H362" s="64">
        <v>2</v>
      </c>
      <c r="J362" s="63"/>
    </row>
    <row r="363" spans="1:10" x14ac:dyDescent="0.3">
      <c r="A363" s="39"/>
      <c r="B363" s="21"/>
      <c r="C363" s="32"/>
      <c r="D363" s="32"/>
      <c r="E363" s="32"/>
      <c r="F363" s="32"/>
      <c r="G363" s="23" t="s">
        <v>151</v>
      </c>
      <c r="H363" s="24"/>
      <c r="J363" s="63"/>
    </row>
    <row r="364" spans="1:10" ht="60" x14ac:dyDescent="0.3">
      <c r="A364" s="39"/>
      <c r="B364" s="21"/>
      <c r="C364" s="32"/>
      <c r="D364" s="32"/>
      <c r="E364" s="32"/>
      <c r="F364" s="32"/>
      <c r="G364" s="11" t="s">
        <v>150</v>
      </c>
      <c r="H364" s="64">
        <v>1</v>
      </c>
      <c r="J364" s="63"/>
    </row>
    <row r="365" spans="1:10" x14ac:dyDescent="0.3">
      <c r="A365" s="39"/>
      <c r="B365" s="21"/>
      <c r="C365" s="32"/>
      <c r="D365" s="32"/>
      <c r="E365" s="32"/>
      <c r="F365" s="32"/>
      <c r="G365" s="11" t="s">
        <v>149</v>
      </c>
      <c r="H365" s="64">
        <v>1</v>
      </c>
      <c r="J365" s="63"/>
    </row>
    <row r="366" spans="1:10" ht="30" x14ac:dyDescent="0.3">
      <c r="A366" s="39"/>
      <c r="B366" s="21"/>
      <c r="C366" s="32"/>
      <c r="D366" s="32"/>
      <c r="E366" s="32"/>
      <c r="F366" s="32"/>
      <c r="G366" s="11" t="s">
        <v>148</v>
      </c>
      <c r="H366" s="64">
        <v>1</v>
      </c>
      <c r="J366" s="63"/>
    </row>
    <row r="367" spans="1:10" ht="15.6" thickBot="1" x14ac:dyDescent="0.35">
      <c r="A367" s="39"/>
      <c r="B367" s="21"/>
      <c r="C367" s="32"/>
      <c r="D367" s="32"/>
      <c r="E367" s="32"/>
      <c r="F367" s="32"/>
      <c r="G367" s="11" t="s">
        <v>147</v>
      </c>
      <c r="H367" s="64">
        <v>1</v>
      </c>
      <c r="J367" s="63"/>
    </row>
    <row r="368" spans="1:10" x14ac:dyDescent="0.3">
      <c r="A368" s="39"/>
      <c r="B368" s="21"/>
      <c r="C368" s="32"/>
      <c r="D368" s="32"/>
      <c r="E368" s="32"/>
      <c r="F368" s="32"/>
      <c r="G368" s="23" t="s">
        <v>146</v>
      </c>
      <c r="H368" s="24"/>
      <c r="J368" s="63"/>
    </row>
    <row r="369" spans="1:10" ht="45" x14ac:dyDescent="0.3">
      <c r="A369" s="39"/>
      <c r="B369" s="21"/>
      <c r="C369" s="32"/>
      <c r="D369" s="32"/>
      <c r="E369" s="32"/>
      <c r="F369" s="32"/>
      <c r="G369" s="11" t="s">
        <v>145</v>
      </c>
      <c r="H369" s="64">
        <v>1</v>
      </c>
      <c r="J369" s="63"/>
    </row>
    <row r="370" spans="1:10" ht="45" x14ac:dyDescent="0.3">
      <c r="A370" s="39"/>
      <c r="B370" s="21"/>
      <c r="C370" s="32"/>
      <c r="D370" s="32"/>
      <c r="E370" s="32"/>
      <c r="F370" s="32"/>
      <c r="G370" s="11" t="s">
        <v>144</v>
      </c>
      <c r="H370" s="64">
        <v>1</v>
      </c>
      <c r="J370" s="63"/>
    </row>
    <row r="371" spans="1:10" ht="45" x14ac:dyDescent="0.3">
      <c r="A371" s="39"/>
      <c r="B371" s="21"/>
      <c r="C371" s="32"/>
      <c r="D371" s="32"/>
      <c r="E371" s="32"/>
      <c r="F371" s="32"/>
      <c r="G371" s="11" t="s">
        <v>143</v>
      </c>
      <c r="H371" s="64">
        <v>1</v>
      </c>
      <c r="J371" s="63"/>
    </row>
    <row r="372" spans="1:10" ht="30.6" thickBot="1" x14ac:dyDescent="0.35">
      <c r="A372" s="39"/>
      <c r="B372" s="21"/>
      <c r="C372" s="32"/>
      <c r="D372" s="32"/>
      <c r="E372" s="32"/>
      <c r="F372" s="32"/>
      <c r="G372" s="11" t="s">
        <v>142</v>
      </c>
      <c r="H372" s="64">
        <v>1</v>
      </c>
      <c r="J372" s="63"/>
    </row>
    <row r="373" spans="1:10" x14ac:dyDescent="0.3">
      <c r="A373" s="39"/>
      <c r="B373" s="21"/>
      <c r="C373" s="32"/>
      <c r="D373" s="32"/>
      <c r="E373" s="32"/>
      <c r="F373" s="32"/>
      <c r="G373" s="23" t="s">
        <v>141</v>
      </c>
      <c r="H373" s="24"/>
      <c r="J373" s="63"/>
    </row>
    <row r="374" spans="1:10" x14ac:dyDescent="0.3">
      <c r="A374" s="39"/>
      <c r="B374" s="21"/>
      <c r="C374" s="32"/>
      <c r="D374" s="32"/>
      <c r="E374" s="32"/>
      <c r="F374" s="32"/>
      <c r="G374" s="11" t="s">
        <v>140</v>
      </c>
      <c r="H374" s="64">
        <v>1</v>
      </c>
      <c r="J374" s="63"/>
    </row>
    <row r="375" spans="1:10" x14ac:dyDescent="0.3">
      <c r="A375" s="39"/>
      <c r="B375" s="21"/>
      <c r="C375" s="32"/>
      <c r="D375" s="32"/>
      <c r="E375" s="32"/>
      <c r="F375" s="32"/>
      <c r="G375" s="11" t="s">
        <v>139</v>
      </c>
      <c r="H375" s="64">
        <v>1</v>
      </c>
      <c r="J375" s="63"/>
    </row>
    <row r="376" spans="1:10" x14ac:dyDescent="0.3">
      <c r="A376" s="39"/>
      <c r="B376" s="21"/>
      <c r="C376" s="32"/>
      <c r="D376" s="32"/>
      <c r="E376" s="32"/>
      <c r="F376" s="32"/>
      <c r="G376" s="11" t="s">
        <v>138</v>
      </c>
      <c r="H376" s="64">
        <v>1</v>
      </c>
      <c r="J376" s="63"/>
    </row>
    <row r="377" spans="1:10" ht="30" x14ac:dyDescent="0.3">
      <c r="A377" s="39"/>
      <c r="B377" s="21"/>
      <c r="C377" s="32"/>
      <c r="D377" s="32"/>
      <c r="E377" s="32"/>
      <c r="F377" s="32"/>
      <c r="G377" s="11" t="s">
        <v>137</v>
      </c>
      <c r="H377" s="64">
        <v>1</v>
      </c>
      <c r="J377" s="63"/>
    </row>
    <row r="378" spans="1:10" ht="30" x14ac:dyDescent="0.3">
      <c r="A378" s="39"/>
      <c r="B378" s="21"/>
      <c r="C378" s="32"/>
      <c r="D378" s="32"/>
      <c r="E378" s="32"/>
      <c r="F378" s="32"/>
      <c r="G378" s="11" t="s">
        <v>136</v>
      </c>
      <c r="H378" s="64">
        <v>1</v>
      </c>
      <c r="J378" s="63"/>
    </row>
    <row r="379" spans="1:10" ht="30" x14ac:dyDescent="0.3">
      <c r="A379" s="39"/>
      <c r="B379" s="21"/>
      <c r="C379" s="32"/>
      <c r="D379" s="32"/>
      <c r="E379" s="32"/>
      <c r="F379" s="32"/>
      <c r="G379" s="11" t="s">
        <v>135</v>
      </c>
      <c r="H379" s="64">
        <v>1</v>
      </c>
      <c r="J379" s="63"/>
    </row>
    <row r="380" spans="1:10" x14ac:dyDescent="0.3">
      <c r="A380" s="39"/>
      <c r="B380" s="21"/>
      <c r="C380" s="32"/>
      <c r="D380" s="32"/>
      <c r="E380" s="32"/>
      <c r="F380" s="32"/>
      <c r="G380" s="11" t="s">
        <v>134</v>
      </c>
      <c r="H380" s="64">
        <v>1</v>
      </c>
      <c r="J380" s="63"/>
    </row>
    <row r="381" spans="1:10" ht="30" x14ac:dyDescent="0.3">
      <c r="A381" s="39"/>
      <c r="B381" s="21"/>
      <c r="C381" s="32"/>
      <c r="D381" s="32"/>
      <c r="E381" s="32"/>
      <c r="F381" s="32"/>
      <c r="G381" s="11" t="s">
        <v>133</v>
      </c>
      <c r="H381" s="64">
        <v>1</v>
      </c>
      <c r="J381" s="63"/>
    </row>
    <row r="382" spans="1:10" x14ac:dyDescent="0.3">
      <c r="A382" s="39"/>
      <c r="B382" s="21"/>
      <c r="C382" s="32"/>
      <c r="D382" s="32"/>
      <c r="E382" s="32"/>
      <c r="F382" s="32"/>
      <c r="G382" s="11" t="s">
        <v>132</v>
      </c>
      <c r="H382" s="64">
        <v>1</v>
      </c>
      <c r="J382" s="63"/>
    </row>
    <row r="383" spans="1:10" ht="15.6" thickBot="1" x14ac:dyDescent="0.35">
      <c r="A383" s="39"/>
      <c r="B383" s="21"/>
      <c r="C383" s="32"/>
      <c r="D383" s="32"/>
      <c r="E383" s="32"/>
      <c r="F383" s="32"/>
      <c r="G383" s="11" t="s">
        <v>131</v>
      </c>
      <c r="H383" s="64">
        <v>1</v>
      </c>
      <c r="J383" s="63"/>
    </row>
    <row r="384" spans="1:10" x14ac:dyDescent="0.3">
      <c r="A384" s="39"/>
      <c r="B384" s="21"/>
      <c r="C384" s="32"/>
      <c r="D384" s="32"/>
      <c r="E384" s="32"/>
      <c r="F384" s="32"/>
      <c r="G384" s="23" t="s">
        <v>130</v>
      </c>
      <c r="H384" s="24"/>
      <c r="J384" s="63"/>
    </row>
    <row r="385" spans="1:10" ht="30" x14ac:dyDescent="0.3">
      <c r="A385" s="39"/>
      <c r="B385" s="21"/>
      <c r="C385" s="32"/>
      <c r="D385" s="32"/>
      <c r="E385" s="32"/>
      <c r="F385" s="32"/>
      <c r="G385" s="11" t="s">
        <v>129</v>
      </c>
      <c r="H385" s="64">
        <v>1</v>
      </c>
      <c r="J385" s="63"/>
    </row>
    <row r="386" spans="1:10" x14ac:dyDescent="0.3">
      <c r="A386" s="39"/>
      <c r="B386" s="21"/>
      <c r="C386" s="32"/>
      <c r="D386" s="32"/>
      <c r="E386" s="32"/>
      <c r="F386" s="32"/>
      <c r="G386" s="11" t="s">
        <v>128</v>
      </c>
      <c r="H386" s="64">
        <v>1</v>
      </c>
      <c r="J386" s="63"/>
    </row>
    <row r="387" spans="1:10" ht="54" customHeight="1" x14ac:dyDescent="0.3">
      <c r="A387" s="39"/>
      <c r="B387" s="21"/>
      <c r="C387" s="32"/>
      <c r="D387" s="32"/>
      <c r="E387" s="32"/>
      <c r="F387" s="32"/>
      <c r="G387" s="11" t="s">
        <v>127</v>
      </c>
      <c r="H387" s="64">
        <v>1</v>
      </c>
      <c r="J387" s="63"/>
    </row>
    <row r="388" spans="1:10" x14ac:dyDescent="0.3">
      <c r="A388" s="39"/>
      <c r="B388" s="21"/>
      <c r="C388" s="32"/>
      <c r="D388" s="32"/>
      <c r="E388" s="32"/>
      <c r="F388" s="32"/>
      <c r="G388" s="11" t="s">
        <v>126</v>
      </c>
      <c r="H388" s="64">
        <v>1</v>
      </c>
      <c r="J388" s="63"/>
    </row>
    <row r="389" spans="1:10" ht="45" x14ac:dyDescent="0.3">
      <c r="A389" s="39"/>
      <c r="B389" s="21"/>
      <c r="C389" s="32"/>
      <c r="D389" s="32"/>
      <c r="E389" s="32"/>
      <c r="F389" s="32"/>
      <c r="G389" s="11" t="s">
        <v>125</v>
      </c>
      <c r="H389" s="64">
        <v>1</v>
      </c>
      <c r="J389" s="63"/>
    </row>
    <row r="390" spans="1:10" ht="30" x14ac:dyDescent="0.3">
      <c r="A390" s="39"/>
      <c r="B390" s="21"/>
      <c r="C390" s="32"/>
      <c r="D390" s="32"/>
      <c r="E390" s="32"/>
      <c r="F390" s="32"/>
      <c r="G390" s="11" t="s">
        <v>124</v>
      </c>
      <c r="H390" s="64">
        <v>1</v>
      </c>
      <c r="J390" s="63"/>
    </row>
    <row r="391" spans="1:10" ht="60" x14ac:dyDescent="0.3">
      <c r="A391" s="39"/>
      <c r="B391" s="21"/>
      <c r="C391" s="32"/>
      <c r="D391" s="32"/>
      <c r="E391" s="32"/>
      <c r="F391" s="32"/>
      <c r="G391" s="11" t="s">
        <v>123</v>
      </c>
      <c r="H391" s="64">
        <v>1</v>
      </c>
      <c r="J391" s="63"/>
    </row>
    <row r="392" spans="1:10" x14ac:dyDescent="0.3">
      <c r="A392" s="39"/>
      <c r="B392" s="21"/>
      <c r="C392" s="32"/>
      <c r="D392" s="32"/>
      <c r="E392" s="32"/>
      <c r="F392" s="32"/>
      <c r="G392" s="11" t="s">
        <v>122</v>
      </c>
      <c r="H392" s="64">
        <v>1</v>
      </c>
      <c r="J392" s="63"/>
    </row>
    <row r="393" spans="1:10" ht="15.6" thickBot="1" x14ac:dyDescent="0.35">
      <c r="A393" s="39"/>
      <c r="B393" s="21"/>
      <c r="C393" s="33"/>
      <c r="D393" s="33"/>
      <c r="E393" s="33"/>
      <c r="F393" s="33"/>
      <c r="G393" s="25" t="s">
        <v>8</v>
      </c>
      <c r="H393" s="62">
        <f>SUM(H362:H362,H364:H367,H369:H372,H374:H383,H385:H392,)</f>
        <v>28</v>
      </c>
      <c r="J393" s="2"/>
    </row>
    <row r="394" spans="1:10" ht="93" customHeight="1" thickBot="1" x14ac:dyDescent="0.35">
      <c r="A394" s="40"/>
      <c r="B394" s="22"/>
      <c r="C394" s="61" t="s">
        <v>121</v>
      </c>
      <c r="D394" s="61"/>
      <c r="E394" s="61"/>
      <c r="F394" s="60"/>
      <c r="G394" s="26"/>
      <c r="H394" s="59"/>
      <c r="I394" s="15"/>
      <c r="J394" s="2"/>
    </row>
    <row r="395" spans="1:10" ht="15.6" thickBot="1" x14ac:dyDescent="0.35">
      <c r="A395" s="46" t="s">
        <v>120</v>
      </c>
      <c r="B395" s="47"/>
      <c r="C395" s="47"/>
      <c r="D395" s="47"/>
      <c r="E395" s="48"/>
      <c r="F395" s="58">
        <f>H393+H359+H325+H309+H293+H286+H252+H247+H209+H204+H199+H194+H165+H161+H154+H145+H125+H95+H68+H34</f>
        <v>663</v>
      </c>
      <c r="G395" s="50"/>
      <c r="H395" s="51"/>
      <c r="J395" s="2"/>
    </row>
    <row r="396" spans="1:10" ht="201.75" customHeight="1" thickBot="1" x14ac:dyDescent="0.35">
      <c r="A396" s="41" t="s">
        <v>9</v>
      </c>
      <c r="B396" s="42"/>
      <c r="C396" s="43" t="s">
        <v>119</v>
      </c>
      <c r="D396" s="44"/>
      <c r="E396" s="44"/>
      <c r="F396" s="45"/>
      <c r="G396" s="13" t="s">
        <v>113</v>
      </c>
      <c r="H396" s="57" t="s">
        <v>118</v>
      </c>
      <c r="I396" s="15"/>
      <c r="J396" s="2"/>
    </row>
    <row r="397" spans="1:10" ht="222.6" customHeight="1" thickBot="1" x14ac:dyDescent="0.35">
      <c r="A397" s="41" t="s">
        <v>9</v>
      </c>
      <c r="B397" s="42"/>
      <c r="C397" s="43" t="s">
        <v>117</v>
      </c>
      <c r="D397" s="44"/>
      <c r="E397" s="44"/>
      <c r="F397" s="45"/>
      <c r="G397" s="13" t="s">
        <v>116</v>
      </c>
      <c r="H397" s="57" t="s">
        <v>115</v>
      </c>
      <c r="J397" s="2"/>
    </row>
    <row r="398" spans="1:10" ht="160.19999999999999" customHeight="1" thickBot="1" x14ac:dyDescent="0.35">
      <c r="A398" s="41" t="s">
        <v>9</v>
      </c>
      <c r="B398" s="42"/>
      <c r="C398" s="43" t="s">
        <v>114</v>
      </c>
      <c r="D398" s="44"/>
      <c r="E398" s="44"/>
      <c r="F398" s="45"/>
      <c r="G398" s="56" t="s">
        <v>113</v>
      </c>
      <c r="H398" s="55" t="s">
        <v>112</v>
      </c>
      <c r="J398" s="2"/>
    </row>
    <row r="399" spans="1:10" x14ac:dyDescent="0.3">
      <c r="J399" s="2"/>
    </row>
    <row r="400" spans="1:10" x14ac:dyDescent="0.3">
      <c r="J400" s="2"/>
    </row>
    <row r="401" spans="10:10" x14ac:dyDescent="0.3">
      <c r="J401" s="2"/>
    </row>
    <row r="402" spans="10:10" x14ac:dyDescent="0.3">
      <c r="J402" s="2"/>
    </row>
    <row r="403" spans="10:10" x14ac:dyDescent="0.3">
      <c r="J403" s="2"/>
    </row>
    <row r="404" spans="10:10" x14ac:dyDescent="0.3">
      <c r="J404" s="2"/>
    </row>
    <row r="405" spans="10:10" x14ac:dyDescent="0.3">
      <c r="J405" s="2"/>
    </row>
  </sheetData>
  <sheetProtection algorithmName="SHA-512" hashValue="C8fDEWPqBzHGYQBQIXiobZo+H/i9+LIHhO6/ycM7K8lcE2XrTRAbtREewHw4u1dZCd6OtPLyne0h9pwHmyeyIQ==" saltValue="h9QaSy2UHVjKefKdb3PAjg==" spinCount="100000" sheet="1" formatCells="0" formatColumns="0" formatRows="0" insertColumns="0" insertRows="0" insertHyperlinks="0" deleteRows="0" sort="0" autoFilter="0"/>
  <autoFilter ref="A1:H734" xr:uid="{00000000-0009-0000-0000-000000000000}"/>
  <mergeCells count="272">
    <mergeCell ref="J293:J294"/>
    <mergeCell ref="J309:J310"/>
    <mergeCell ref="J325:J326"/>
    <mergeCell ref="J161:J162"/>
    <mergeCell ref="J165:J166"/>
    <mergeCell ref="J194:J195"/>
    <mergeCell ref="J359:J360"/>
    <mergeCell ref="J199:J200"/>
    <mergeCell ref="J204:J205"/>
    <mergeCell ref="J209:J210"/>
    <mergeCell ref="J247:J248"/>
    <mergeCell ref="J252:J253"/>
    <mergeCell ref="J286:J287"/>
    <mergeCell ref="J34:J35"/>
    <mergeCell ref="J68:J69"/>
    <mergeCell ref="J95:J96"/>
    <mergeCell ref="J125:J126"/>
    <mergeCell ref="J145:J146"/>
    <mergeCell ref="J154:J155"/>
    <mergeCell ref="E167:E194"/>
    <mergeCell ref="F167:F194"/>
    <mergeCell ref="G185:H185"/>
    <mergeCell ref="G204:G205"/>
    <mergeCell ref="H204:H205"/>
    <mergeCell ref="C205:F205"/>
    <mergeCell ref="B167:B195"/>
    <mergeCell ref="G167:H167"/>
    <mergeCell ref="G169:H169"/>
    <mergeCell ref="G175:H175"/>
    <mergeCell ref="G180:H180"/>
    <mergeCell ref="G194:G195"/>
    <mergeCell ref="H194:H195"/>
    <mergeCell ref="C195:F195"/>
    <mergeCell ref="C167:C194"/>
    <mergeCell ref="D167:D194"/>
    <mergeCell ref="B196:B200"/>
    <mergeCell ref="B201:B205"/>
    <mergeCell ref="B211:B248"/>
    <mergeCell ref="G196:H196"/>
    <mergeCell ref="G199:G200"/>
    <mergeCell ref="H199:H200"/>
    <mergeCell ref="C200:F200"/>
    <mergeCell ref="G201:H201"/>
    <mergeCell ref="B163:B166"/>
    <mergeCell ref="G163:H163"/>
    <mergeCell ref="G165:G166"/>
    <mergeCell ref="H165:H166"/>
    <mergeCell ref="C166:F166"/>
    <mergeCell ref="C163:C165"/>
    <mergeCell ref="D163:D165"/>
    <mergeCell ref="E163:E165"/>
    <mergeCell ref="F163:F165"/>
    <mergeCell ref="B156:B162"/>
    <mergeCell ref="G156:H156"/>
    <mergeCell ref="G161:G162"/>
    <mergeCell ref="H161:H162"/>
    <mergeCell ref="C162:F162"/>
    <mergeCell ref="C156:C161"/>
    <mergeCell ref="D156:D161"/>
    <mergeCell ref="E156:E161"/>
    <mergeCell ref="F156:F161"/>
    <mergeCell ref="B147:B155"/>
    <mergeCell ref="G147:H147"/>
    <mergeCell ref="G152:H152"/>
    <mergeCell ref="G154:G155"/>
    <mergeCell ref="H154:H155"/>
    <mergeCell ref="C155:F155"/>
    <mergeCell ref="C147:C154"/>
    <mergeCell ref="D147:D154"/>
    <mergeCell ref="E147:E154"/>
    <mergeCell ref="F147:F154"/>
    <mergeCell ref="G131:H131"/>
    <mergeCell ref="G134:H134"/>
    <mergeCell ref="G136:H136"/>
    <mergeCell ref="G145:G146"/>
    <mergeCell ref="H145:H146"/>
    <mergeCell ref="C146:F146"/>
    <mergeCell ref="C127:C145"/>
    <mergeCell ref="D127:D145"/>
    <mergeCell ref="E127:E145"/>
    <mergeCell ref="F127:F145"/>
    <mergeCell ref="A196:A200"/>
    <mergeCell ref="G125:G126"/>
    <mergeCell ref="H125:H126"/>
    <mergeCell ref="C126:F126"/>
    <mergeCell ref="C97:C125"/>
    <mergeCell ref="D97:D125"/>
    <mergeCell ref="E97:E125"/>
    <mergeCell ref="F97:F125"/>
    <mergeCell ref="B127:B146"/>
    <mergeCell ref="G127:H127"/>
    <mergeCell ref="A97:A126"/>
    <mergeCell ref="A127:A146"/>
    <mergeCell ref="A147:A155"/>
    <mergeCell ref="A156:A162"/>
    <mergeCell ref="A163:A166"/>
    <mergeCell ref="A167:A195"/>
    <mergeCell ref="A211:A248"/>
    <mergeCell ref="A249:A253"/>
    <mergeCell ref="A254:A287"/>
    <mergeCell ref="A288:A294"/>
    <mergeCell ref="A295:A310"/>
    <mergeCell ref="A2:A35"/>
    <mergeCell ref="A36:A69"/>
    <mergeCell ref="A70:A96"/>
    <mergeCell ref="A201:A205"/>
    <mergeCell ref="A206:A210"/>
    <mergeCell ref="C2:C34"/>
    <mergeCell ref="D2:D34"/>
    <mergeCell ref="E2:E34"/>
    <mergeCell ref="F2:F34"/>
    <mergeCell ref="G9:H9"/>
    <mergeCell ref="G12:H12"/>
    <mergeCell ref="G14:H14"/>
    <mergeCell ref="G25:H25"/>
    <mergeCell ref="G43:H43"/>
    <mergeCell ref="G46:H46"/>
    <mergeCell ref="G48:H48"/>
    <mergeCell ref="G59:H59"/>
    <mergeCell ref="B2:B35"/>
    <mergeCell ref="G2:H2"/>
    <mergeCell ref="G5:H5"/>
    <mergeCell ref="G34:G35"/>
    <mergeCell ref="H34:H35"/>
    <mergeCell ref="C35:F35"/>
    <mergeCell ref="B36:B69"/>
    <mergeCell ref="G36:H36"/>
    <mergeCell ref="G39:H39"/>
    <mergeCell ref="G68:G69"/>
    <mergeCell ref="H68:H69"/>
    <mergeCell ref="C69:F69"/>
    <mergeCell ref="C36:C68"/>
    <mergeCell ref="D36:D68"/>
    <mergeCell ref="E36:E68"/>
    <mergeCell ref="F36:F68"/>
    <mergeCell ref="F70:F95"/>
    <mergeCell ref="G80:H80"/>
    <mergeCell ref="G84:H84"/>
    <mergeCell ref="B97:B126"/>
    <mergeCell ref="G97:H97"/>
    <mergeCell ref="G100:H100"/>
    <mergeCell ref="G106:H106"/>
    <mergeCell ref="G111:H111"/>
    <mergeCell ref="G116:H116"/>
    <mergeCell ref="B70:B96"/>
    <mergeCell ref="G70:H70"/>
    <mergeCell ref="G74:H74"/>
    <mergeCell ref="G86:H86"/>
    <mergeCell ref="G95:G96"/>
    <mergeCell ref="H95:H96"/>
    <mergeCell ref="C96:F96"/>
    <mergeCell ref="C70:C95"/>
    <mergeCell ref="D70:D95"/>
    <mergeCell ref="E70:E95"/>
    <mergeCell ref="F249:F252"/>
    <mergeCell ref="C248:F248"/>
    <mergeCell ref="B206:B210"/>
    <mergeCell ref="G206:H206"/>
    <mergeCell ref="G209:G210"/>
    <mergeCell ref="H209:H210"/>
    <mergeCell ref="C210:F210"/>
    <mergeCell ref="G211:H211"/>
    <mergeCell ref="G217:H217"/>
    <mergeCell ref="G222:H222"/>
    <mergeCell ref="G227:H227"/>
    <mergeCell ref="G238:H238"/>
    <mergeCell ref="G247:G248"/>
    <mergeCell ref="H247:H248"/>
    <mergeCell ref="D254:D286"/>
    <mergeCell ref="E254:E286"/>
    <mergeCell ref="F254:F286"/>
    <mergeCell ref="B249:B253"/>
    <mergeCell ref="G249:H249"/>
    <mergeCell ref="G252:G253"/>
    <mergeCell ref="H252:H253"/>
    <mergeCell ref="C253:F253"/>
    <mergeCell ref="D249:D252"/>
    <mergeCell ref="E249:E252"/>
    <mergeCell ref="B254:B287"/>
    <mergeCell ref="G254:H254"/>
    <mergeCell ref="G256:H256"/>
    <mergeCell ref="G261:H261"/>
    <mergeCell ref="G266:H266"/>
    <mergeCell ref="G277:H277"/>
    <mergeCell ref="G286:G287"/>
    <mergeCell ref="H286:H287"/>
    <mergeCell ref="C287:F287"/>
    <mergeCell ref="C254:C286"/>
    <mergeCell ref="G290:H290"/>
    <mergeCell ref="G293:G294"/>
    <mergeCell ref="A311:A326"/>
    <mergeCell ref="B311:B326"/>
    <mergeCell ref="G311:H311"/>
    <mergeCell ref="G314:H314"/>
    <mergeCell ref="G325:G326"/>
    <mergeCell ref="H325:H326"/>
    <mergeCell ref="A398:B398"/>
    <mergeCell ref="C398:F398"/>
    <mergeCell ref="A395:E395"/>
    <mergeCell ref="F395:H395"/>
    <mergeCell ref="A396:B396"/>
    <mergeCell ref="C396:F396"/>
    <mergeCell ref="B288:B294"/>
    <mergeCell ref="G288:H288"/>
    <mergeCell ref="G309:G310"/>
    <mergeCell ref="H293:H294"/>
    <mergeCell ref="C294:F294"/>
    <mergeCell ref="B295:B310"/>
    <mergeCell ref="G295:H295"/>
    <mergeCell ref="G298:H298"/>
    <mergeCell ref="H309:H310"/>
    <mergeCell ref="C310:F310"/>
    <mergeCell ref="F327:F359"/>
    <mergeCell ref="A361:A394"/>
    <mergeCell ref="B361:B394"/>
    <mergeCell ref="G361:H361"/>
    <mergeCell ref="G363:H363"/>
    <mergeCell ref="G368:H368"/>
    <mergeCell ref="G373:H373"/>
    <mergeCell ref="G384:H384"/>
    <mergeCell ref="G327:H327"/>
    <mergeCell ref="G329:H329"/>
    <mergeCell ref="G334:H334"/>
    <mergeCell ref="G339:H339"/>
    <mergeCell ref="G350:H350"/>
    <mergeCell ref="G359:G360"/>
    <mergeCell ref="H359:H360"/>
    <mergeCell ref="C249:C252"/>
    <mergeCell ref="C326:F326"/>
    <mergeCell ref="A397:B397"/>
    <mergeCell ref="C397:F397"/>
    <mergeCell ref="A327:A360"/>
    <mergeCell ref="B327:B360"/>
    <mergeCell ref="C360:F360"/>
    <mergeCell ref="C327:C359"/>
    <mergeCell ref="D327:D359"/>
    <mergeCell ref="E327:E359"/>
    <mergeCell ref="D206:D209"/>
    <mergeCell ref="E206:E209"/>
    <mergeCell ref="F206:F209"/>
    <mergeCell ref="C211:C247"/>
    <mergeCell ref="D211:D247"/>
    <mergeCell ref="E211:E247"/>
    <mergeCell ref="F211:F247"/>
    <mergeCell ref="F361:F393"/>
    <mergeCell ref="C196:C199"/>
    <mergeCell ref="D196:D199"/>
    <mergeCell ref="E196:E199"/>
    <mergeCell ref="F196:F199"/>
    <mergeCell ref="C201:C204"/>
    <mergeCell ref="D201:D204"/>
    <mergeCell ref="E201:E204"/>
    <mergeCell ref="F201:F204"/>
    <mergeCell ref="C206:C209"/>
    <mergeCell ref="C311:C325"/>
    <mergeCell ref="D311:D325"/>
    <mergeCell ref="E311:E325"/>
    <mergeCell ref="F311:F325"/>
    <mergeCell ref="G393:G394"/>
    <mergeCell ref="H393:H394"/>
    <mergeCell ref="C394:F394"/>
    <mergeCell ref="C361:C393"/>
    <mergeCell ref="D361:D393"/>
    <mergeCell ref="E361:E393"/>
    <mergeCell ref="C288:C293"/>
    <mergeCell ref="D288:D293"/>
    <mergeCell ref="E288:E293"/>
    <mergeCell ref="F288:F293"/>
    <mergeCell ref="C295:C309"/>
    <mergeCell ref="D295:D309"/>
    <mergeCell ref="E295:E309"/>
    <mergeCell ref="F295:F30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08"/>
  <sheetViews>
    <sheetView zoomScale="80" zoomScaleNormal="80" workbookViewId="0">
      <selection activeCell="C7" sqref="C7:F7"/>
    </sheetView>
  </sheetViews>
  <sheetFormatPr defaultColWidth="9.109375" defaultRowHeight="15" x14ac:dyDescent="0.3"/>
  <cols>
    <col min="1" max="1" width="12.109375" style="3" customWidth="1"/>
    <col min="2" max="2" width="21" style="4" customWidth="1"/>
    <col min="3" max="3" width="23" style="3" customWidth="1"/>
    <col min="4" max="4" width="25.44140625" style="3" customWidth="1"/>
    <col min="5" max="5" width="24.44140625" style="3" customWidth="1"/>
    <col min="6" max="6" width="22.88671875" style="3" customWidth="1"/>
    <col min="7" max="7" width="24" style="3" customWidth="1"/>
    <col min="8" max="8" width="28.33203125" style="3" customWidth="1"/>
    <col min="9" max="9" width="24.6640625" style="2" customWidth="1"/>
    <col min="10" max="10" width="17.5546875" style="2" customWidth="1"/>
    <col min="11" max="11" width="18.33203125" style="2" customWidth="1"/>
    <col min="12" max="16384" width="9.109375" style="2"/>
  </cols>
  <sheetData>
    <row r="1" spans="1:10" s="1" customFormat="1" ht="61.2" customHeight="1" thickBot="1" x14ac:dyDescent="0.35">
      <c r="A1" s="5" t="s">
        <v>0</v>
      </c>
      <c r="B1" s="6" t="s">
        <v>1</v>
      </c>
      <c r="C1" s="7" t="s">
        <v>2</v>
      </c>
      <c r="D1" s="8" t="s">
        <v>3</v>
      </c>
      <c r="E1" s="8" t="s">
        <v>4</v>
      </c>
      <c r="F1" s="8" t="s">
        <v>5</v>
      </c>
      <c r="G1" s="9" t="s">
        <v>6</v>
      </c>
      <c r="H1" s="10" t="s">
        <v>7</v>
      </c>
    </row>
    <row r="2" spans="1:10" x14ac:dyDescent="0.3">
      <c r="A2" s="38">
        <v>1</v>
      </c>
      <c r="B2" s="20" t="s">
        <v>76</v>
      </c>
      <c r="C2" s="31" t="s">
        <v>10</v>
      </c>
      <c r="D2" s="31" t="s">
        <v>11</v>
      </c>
      <c r="E2" s="31" t="s">
        <v>12</v>
      </c>
      <c r="F2" s="31" t="s">
        <v>13</v>
      </c>
      <c r="G2" s="23" t="s">
        <v>65</v>
      </c>
      <c r="H2" s="24"/>
    </row>
    <row r="3" spans="1:10" x14ac:dyDescent="0.3">
      <c r="A3" s="39"/>
      <c r="B3" s="21"/>
      <c r="C3" s="32"/>
      <c r="D3" s="32"/>
      <c r="E3" s="32"/>
      <c r="F3" s="32"/>
      <c r="G3" s="11" t="s">
        <v>66</v>
      </c>
      <c r="H3" s="12">
        <v>31</v>
      </c>
    </row>
    <row r="4" spans="1:10" ht="30" x14ac:dyDescent="0.3">
      <c r="A4" s="39"/>
      <c r="B4" s="21"/>
      <c r="C4" s="32"/>
      <c r="D4" s="32"/>
      <c r="E4" s="32"/>
      <c r="F4" s="32"/>
      <c r="G4" s="11" t="s">
        <v>65</v>
      </c>
      <c r="H4" s="12">
        <v>5</v>
      </c>
      <c r="I4" s="15"/>
    </row>
    <row r="5" spans="1:10" ht="30" x14ac:dyDescent="0.3">
      <c r="A5" s="39"/>
      <c r="B5" s="21"/>
      <c r="C5" s="32"/>
      <c r="D5" s="32"/>
      <c r="E5" s="32"/>
      <c r="F5" s="32"/>
      <c r="G5" s="11" t="s">
        <v>68</v>
      </c>
      <c r="H5" s="12">
        <v>10</v>
      </c>
    </row>
    <row r="6" spans="1:10" ht="96" customHeight="1" thickBot="1" x14ac:dyDescent="0.35">
      <c r="A6" s="39"/>
      <c r="B6" s="21"/>
      <c r="C6" s="33"/>
      <c r="D6" s="33"/>
      <c r="E6" s="33"/>
      <c r="F6" s="33"/>
      <c r="G6" s="25" t="s">
        <v>8</v>
      </c>
      <c r="H6" s="27">
        <f>SUM(H3:H5)</f>
        <v>46</v>
      </c>
      <c r="J6" s="52"/>
    </row>
    <row r="7" spans="1:10" ht="189.6" customHeight="1" thickBot="1" x14ac:dyDescent="0.35">
      <c r="A7" s="40"/>
      <c r="B7" s="22"/>
      <c r="C7" s="29" t="s">
        <v>91</v>
      </c>
      <c r="D7" s="29"/>
      <c r="E7" s="29"/>
      <c r="F7" s="30"/>
      <c r="G7" s="26"/>
      <c r="H7" s="28"/>
      <c r="J7" s="52"/>
    </row>
    <row r="8" spans="1:10" x14ac:dyDescent="0.3">
      <c r="A8" s="38">
        <v>2</v>
      </c>
      <c r="B8" s="20" t="s">
        <v>78</v>
      </c>
      <c r="C8" s="31" t="s">
        <v>14</v>
      </c>
      <c r="D8" s="31" t="s">
        <v>15</v>
      </c>
      <c r="E8" s="31" t="s">
        <v>16</v>
      </c>
      <c r="F8" s="31" t="s">
        <v>17</v>
      </c>
      <c r="G8" s="23" t="s">
        <v>65</v>
      </c>
      <c r="H8" s="24"/>
    </row>
    <row r="9" spans="1:10" ht="30" x14ac:dyDescent="0.3">
      <c r="A9" s="39"/>
      <c r="B9" s="21"/>
      <c r="C9" s="32"/>
      <c r="D9" s="32"/>
      <c r="E9" s="32"/>
      <c r="F9" s="32"/>
      <c r="G9" s="11" t="s">
        <v>65</v>
      </c>
      <c r="H9" s="12">
        <v>3</v>
      </c>
    </row>
    <row r="10" spans="1:10" ht="30" x14ac:dyDescent="0.3">
      <c r="A10" s="39"/>
      <c r="B10" s="21"/>
      <c r="C10" s="32"/>
      <c r="D10" s="32"/>
      <c r="E10" s="32"/>
      <c r="F10" s="32"/>
      <c r="G10" s="11" t="s">
        <v>68</v>
      </c>
      <c r="H10" s="12">
        <v>3</v>
      </c>
    </row>
    <row r="11" spans="1:10" ht="132" customHeight="1" thickBot="1" x14ac:dyDescent="0.35">
      <c r="A11" s="39"/>
      <c r="B11" s="21"/>
      <c r="C11" s="33"/>
      <c r="D11" s="33"/>
      <c r="E11" s="33"/>
      <c r="F11" s="33"/>
      <c r="G11" s="25" t="s">
        <v>8</v>
      </c>
      <c r="H11" s="27">
        <f>SUM(H9:H10)</f>
        <v>6</v>
      </c>
      <c r="J11" s="52"/>
    </row>
    <row r="12" spans="1:10" ht="121.2" customHeight="1" thickBot="1" x14ac:dyDescent="0.35">
      <c r="A12" s="40"/>
      <c r="B12" s="22"/>
      <c r="C12" s="29" t="s">
        <v>92</v>
      </c>
      <c r="D12" s="29"/>
      <c r="E12" s="29"/>
      <c r="F12" s="30"/>
      <c r="G12" s="26"/>
      <c r="H12" s="28"/>
      <c r="J12" s="52"/>
    </row>
    <row r="13" spans="1:10" x14ac:dyDescent="0.3">
      <c r="A13" s="38">
        <v>3</v>
      </c>
      <c r="B13" s="20" t="s">
        <v>78</v>
      </c>
      <c r="C13" s="31" t="s">
        <v>18</v>
      </c>
      <c r="D13" s="31" t="s">
        <v>19</v>
      </c>
      <c r="E13" s="31" t="s">
        <v>20</v>
      </c>
      <c r="F13" s="31" t="s">
        <v>21</v>
      </c>
      <c r="G13" s="23" t="s">
        <v>65</v>
      </c>
      <c r="H13" s="24"/>
    </row>
    <row r="14" spans="1:10" ht="30" x14ac:dyDescent="0.3">
      <c r="A14" s="39"/>
      <c r="B14" s="21"/>
      <c r="C14" s="32"/>
      <c r="D14" s="32"/>
      <c r="E14" s="32"/>
      <c r="F14" s="32"/>
      <c r="G14" s="11" t="s">
        <v>65</v>
      </c>
      <c r="H14" s="12">
        <v>2</v>
      </c>
    </row>
    <row r="15" spans="1:10" ht="30" x14ac:dyDescent="0.3">
      <c r="A15" s="39"/>
      <c r="B15" s="21"/>
      <c r="C15" s="32"/>
      <c r="D15" s="32"/>
      <c r="E15" s="32"/>
      <c r="F15" s="32"/>
      <c r="G15" s="11" t="s">
        <v>68</v>
      </c>
      <c r="H15" s="12">
        <v>2</v>
      </c>
    </row>
    <row r="16" spans="1:10" ht="15.6" thickBot="1" x14ac:dyDescent="0.35">
      <c r="A16" s="39"/>
      <c r="B16" s="21"/>
      <c r="C16" s="33"/>
      <c r="D16" s="33"/>
      <c r="E16" s="33"/>
      <c r="F16" s="33"/>
      <c r="G16" s="25" t="s">
        <v>8</v>
      </c>
      <c r="H16" s="27">
        <f>SUM(H14:H15)</f>
        <v>4</v>
      </c>
      <c r="J16" s="52"/>
    </row>
    <row r="17" spans="1:11" ht="249.9" customHeight="1" thickBot="1" x14ac:dyDescent="0.35">
      <c r="A17" s="40"/>
      <c r="B17" s="22"/>
      <c r="C17" s="29" t="s">
        <v>93</v>
      </c>
      <c r="D17" s="29"/>
      <c r="E17" s="29"/>
      <c r="F17" s="30"/>
      <c r="G17" s="26"/>
      <c r="H17" s="28"/>
      <c r="J17" s="52"/>
    </row>
    <row r="18" spans="1:11" x14ac:dyDescent="0.3">
      <c r="A18" s="38">
        <v>4</v>
      </c>
      <c r="B18" s="20" t="s">
        <v>79</v>
      </c>
      <c r="C18" s="31" t="s">
        <v>22</v>
      </c>
      <c r="D18" s="31" t="s">
        <v>23</v>
      </c>
      <c r="E18" s="31" t="s">
        <v>24</v>
      </c>
      <c r="F18" s="31" t="s">
        <v>25</v>
      </c>
      <c r="G18" s="23" t="s">
        <v>65</v>
      </c>
      <c r="H18" s="24"/>
    </row>
    <row r="19" spans="1:11" ht="30" x14ac:dyDescent="0.3">
      <c r="A19" s="39"/>
      <c r="B19" s="21"/>
      <c r="C19" s="32"/>
      <c r="D19" s="32"/>
      <c r="E19" s="32"/>
      <c r="F19" s="32"/>
      <c r="G19" s="11" t="s">
        <v>65</v>
      </c>
      <c r="H19" s="12">
        <v>2</v>
      </c>
    </row>
    <row r="20" spans="1:11" ht="30" x14ac:dyDescent="0.3">
      <c r="A20" s="39"/>
      <c r="B20" s="21"/>
      <c r="C20" s="32"/>
      <c r="D20" s="32"/>
      <c r="E20" s="32"/>
      <c r="F20" s="32"/>
      <c r="G20" s="11" t="s">
        <v>68</v>
      </c>
      <c r="H20" s="12">
        <v>2</v>
      </c>
    </row>
    <row r="21" spans="1:11" ht="15.6" thickBot="1" x14ac:dyDescent="0.35">
      <c r="A21" s="39"/>
      <c r="B21" s="21"/>
      <c r="C21" s="33"/>
      <c r="D21" s="33"/>
      <c r="E21" s="33"/>
      <c r="F21" s="33"/>
      <c r="G21" s="25" t="s">
        <v>8</v>
      </c>
      <c r="H21" s="27">
        <f>SUM(H19:H20)</f>
        <v>4</v>
      </c>
      <c r="J21" s="52"/>
    </row>
    <row r="22" spans="1:11" ht="157.19999999999999" customHeight="1" thickBot="1" x14ac:dyDescent="0.35">
      <c r="A22" s="40"/>
      <c r="B22" s="22"/>
      <c r="C22" s="29" t="s">
        <v>94</v>
      </c>
      <c r="D22" s="29"/>
      <c r="E22" s="29"/>
      <c r="F22" s="30"/>
      <c r="G22" s="26"/>
      <c r="H22" s="28"/>
      <c r="I22" s="15"/>
      <c r="J22" s="52"/>
    </row>
    <row r="23" spans="1:11" x14ac:dyDescent="0.3">
      <c r="A23" s="38">
        <v>5</v>
      </c>
      <c r="B23" s="20" t="s">
        <v>79</v>
      </c>
      <c r="C23" s="31" t="s">
        <v>26</v>
      </c>
      <c r="D23" s="31" t="s">
        <v>27</v>
      </c>
      <c r="E23" s="31" t="s">
        <v>83</v>
      </c>
      <c r="F23" s="31" t="s">
        <v>28</v>
      </c>
      <c r="G23" s="23" t="s">
        <v>73</v>
      </c>
      <c r="H23" s="24"/>
    </row>
    <row r="24" spans="1:11" x14ac:dyDescent="0.3">
      <c r="A24" s="39"/>
      <c r="B24" s="21"/>
      <c r="C24" s="32"/>
      <c r="D24" s="32"/>
      <c r="E24" s="32"/>
      <c r="F24" s="32"/>
      <c r="G24" s="11" t="s">
        <v>74</v>
      </c>
      <c r="H24" s="12">
        <v>7</v>
      </c>
    </row>
    <row r="25" spans="1:11" ht="162" customHeight="1" thickBot="1" x14ac:dyDescent="0.35">
      <c r="A25" s="39"/>
      <c r="B25" s="21"/>
      <c r="C25" s="33"/>
      <c r="D25" s="33"/>
      <c r="E25" s="33"/>
      <c r="F25" s="33"/>
      <c r="G25" s="25" t="s">
        <v>8</v>
      </c>
      <c r="H25" s="27">
        <f>SUM(H24:H24)</f>
        <v>7</v>
      </c>
      <c r="J25" s="52"/>
    </row>
    <row r="26" spans="1:11" ht="147.6" customHeight="1" thickBot="1" x14ac:dyDescent="0.35">
      <c r="A26" s="40"/>
      <c r="B26" s="22"/>
      <c r="C26" s="29" t="s">
        <v>95</v>
      </c>
      <c r="D26" s="29"/>
      <c r="E26" s="29"/>
      <c r="F26" s="30"/>
      <c r="G26" s="26"/>
      <c r="H26" s="28"/>
      <c r="I26" s="15"/>
      <c r="J26" s="52"/>
    </row>
    <row r="27" spans="1:11" x14ac:dyDescent="0.3">
      <c r="A27" s="38">
        <v>6</v>
      </c>
      <c r="B27" s="20" t="s">
        <v>80</v>
      </c>
      <c r="C27" s="31" t="s">
        <v>84</v>
      </c>
      <c r="D27" s="31" t="s">
        <v>85</v>
      </c>
      <c r="E27" s="31" t="s">
        <v>83</v>
      </c>
      <c r="F27" s="31" t="s">
        <v>29</v>
      </c>
      <c r="G27" s="23" t="s">
        <v>65</v>
      </c>
      <c r="H27" s="24"/>
    </row>
    <row r="28" spans="1:11" ht="30" x14ac:dyDescent="0.3">
      <c r="A28" s="39"/>
      <c r="B28" s="21"/>
      <c r="C28" s="32"/>
      <c r="D28" s="32"/>
      <c r="E28" s="32"/>
      <c r="F28" s="32"/>
      <c r="G28" s="18" t="s">
        <v>65</v>
      </c>
      <c r="H28" s="19">
        <v>12</v>
      </c>
      <c r="J28" s="15"/>
      <c r="K28" s="15"/>
    </row>
    <row r="29" spans="1:11" ht="30.6" thickBot="1" x14ac:dyDescent="0.35">
      <c r="A29" s="39"/>
      <c r="B29" s="21"/>
      <c r="C29" s="32"/>
      <c r="D29" s="32"/>
      <c r="E29" s="32"/>
      <c r="F29" s="32"/>
      <c r="G29" s="11" t="s">
        <v>68</v>
      </c>
      <c r="H29" s="12">
        <v>15</v>
      </c>
    </row>
    <row r="30" spans="1:11" x14ac:dyDescent="0.3">
      <c r="A30" s="39"/>
      <c r="B30" s="21"/>
      <c r="C30" s="32"/>
      <c r="D30" s="32"/>
      <c r="E30" s="32"/>
      <c r="F30" s="32"/>
      <c r="G30" s="23" t="s">
        <v>73</v>
      </c>
      <c r="H30" s="24"/>
    </row>
    <row r="31" spans="1:11" x14ac:dyDescent="0.3">
      <c r="A31" s="39"/>
      <c r="B31" s="21"/>
      <c r="C31" s="32"/>
      <c r="D31" s="32"/>
      <c r="E31" s="32"/>
      <c r="F31" s="32"/>
      <c r="G31" s="11" t="s">
        <v>74</v>
      </c>
      <c r="H31" s="12">
        <v>10</v>
      </c>
    </row>
    <row r="32" spans="1:11" ht="75" x14ac:dyDescent="0.3">
      <c r="A32" s="39"/>
      <c r="B32" s="21"/>
      <c r="C32" s="32"/>
      <c r="D32" s="32"/>
      <c r="E32" s="32"/>
      <c r="F32" s="32"/>
      <c r="G32" s="11" t="s">
        <v>75</v>
      </c>
      <c r="H32" s="12">
        <v>5</v>
      </c>
    </row>
    <row r="33" spans="1:11" ht="15.6" thickBot="1" x14ac:dyDescent="0.35">
      <c r="A33" s="39"/>
      <c r="B33" s="21"/>
      <c r="C33" s="33"/>
      <c r="D33" s="33"/>
      <c r="E33" s="33"/>
      <c r="F33" s="33"/>
      <c r="G33" s="25" t="s">
        <v>8</v>
      </c>
      <c r="H33" s="27">
        <f>SUM(H28:H29,H31:H32)</f>
        <v>42</v>
      </c>
      <c r="J33" s="52"/>
    </row>
    <row r="34" spans="1:11" ht="183" customHeight="1" thickBot="1" x14ac:dyDescent="0.35">
      <c r="A34" s="40"/>
      <c r="B34" s="22"/>
      <c r="C34" s="29" t="s">
        <v>96</v>
      </c>
      <c r="D34" s="29"/>
      <c r="E34" s="29"/>
      <c r="F34" s="30"/>
      <c r="G34" s="26"/>
      <c r="H34" s="28"/>
      <c r="I34" s="15"/>
      <c r="J34" s="52"/>
    </row>
    <row r="35" spans="1:11" x14ac:dyDescent="0.3">
      <c r="A35" s="38">
        <v>7</v>
      </c>
      <c r="B35" s="20" t="s">
        <v>80</v>
      </c>
      <c r="C35" s="31" t="s">
        <v>30</v>
      </c>
      <c r="D35" s="31" t="s">
        <v>31</v>
      </c>
      <c r="E35" s="31" t="s">
        <v>39</v>
      </c>
      <c r="F35" s="31" t="s">
        <v>40</v>
      </c>
      <c r="G35" s="23" t="s">
        <v>73</v>
      </c>
      <c r="H35" s="24"/>
    </row>
    <row r="36" spans="1:11" x14ac:dyDescent="0.3">
      <c r="A36" s="39"/>
      <c r="B36" s="21"/>
      <c r="C36" s="32"/>
      <c r="D36" s="32"/>
      <c r="E36" s="32"/>
      <c r="F36" s="32"/>
      <c r="G36" s="11" t="s">
        <v>74</v>
      </c>
      <c r="H36" s="12">
        <v>5</v>
      </c>
    </row>
    <row r="37" spans="1:11" ht="99.75" customHeight="1" thickBot="1" x14ac:dyDescent="0.35">
      <c r="A37" s="39"/>
      <c r="B37" s="21"/>
      <c r="C37" s="33"/>
      <c r="D37" s="33"/>
      <c r="E37" s="33"/>
      <c r="F37" s="33"/>
      <c r="G37" s="25" t="s">
        <v>8</v>
      </c>
      <c r="H37" s="27">
        <f>SUM(H36:H36)</f>
        <v>5</v>
      </c>
      <c r="J37" s="52"/>
    </row>
    <row r="38" spans="1:11" ht="183" customHeight="1" thickBot="1" x14ac:dyDescent="0.35">
      <c r="A38" s="40"/>
      <c r="B38" s="22"/>
      <c r="C38" s="29" t="s">
        <v>97</v>
      </c>
      <c r="D38" s="29"/>
      <c r="E38" s="29"/>
      <c r="F38" s="30"/>
      <c r="G38" s="26"/>
      <c r="H38" s="28"/>
      <c r="I38" s="15"/>
      <c r="J38" s="52"/>
    </row>
    <row r="39" spans="1:11" x14ac:dyDescent="0.3">
      <c r="A39" s="38">
        <v>8</v>
      </c>
      <c r="B39" s="20" t="s">
        <v>80</v>
      </c>
      <c r="C39" s="31" t="s">
        <v>32</v>
      </c>
      <c r="D39" s="31" t="s">
        <v>33</v>
      </c>
      <c r="E39" s="31" t="s">
        <v>39</v>
      </c>
      <c r="F39" s="31" t="s">
        <v>40</v>
      </c>
      <c r="G39" s="23" t="s">
        <v>65</v>
      </c>
      <c r="H39" s="24"/>
    </row>
    <row r="40" spans="1:11" ht="30" x14ac:dyDescent="0.3">
      <c r="A40" s="39"/>
      <c r="B40" s="21"/>
      <c r="C40" s="32"/>
      <c r="D40" s="32"/>
      <c r="E40" s="32"/>
      <c r="F40" s="32"/>
      <c r="G40" s="18" t="s">
        <v>65</v>
      </c>
      <c r="H40" s="19">
        <v>15</v>
      </c>
      <c r="J40" s="15"/>
      <c r="K40" s="15"/>
    </row>
    <row r="41" spans="1:11" ht="30.6" thickBot="1" x14ac:dyDescent="0.35">
      <c r="A41" s="39"/>
      <c r="B41" s="21"/>
      <c r="C41" s="32"/>
      <c r="D41" s="32"/>
      <c r="E41" s="32"/>
      <c r="F41" s="32"/>
      <c r="G41" s="18" t="s">
        <v>68</v>
      </c>
      <c r="H41" s="19">
        <v>25</v>
      </c>
      <c r="J41" s="16"/>
      <c r="K41" s="15"/>
    </row>
    <row r="42" spans="1:11" x14ac:dyDescent="0.3">
      <c r="A42" s="39"/>
      <c r="B42" s="21"/>
      <c r="C42" s="32"/>
      <c r="D42" s="32"/>
      <c r="E42" s="32"/>
      <c r="F42" s="32"/>
      <c r="G42" s="23" t="s">
        <v>73</v>
      </c>
      <c r="H42" s="24"/>
    </row>
    <row r="43" spans="1:11" x14ac:dyDescent="0.3">
      <c r="A43" s="39"/>
      <c r="B43" s="21"/>
      <c r="C43" s="32"/>
      <c r="D43" s="32"/>
      <c r="E43" s="32"/>
      <c r="F43" s="32"/>
      <c r="G43" s="11" t="s">
        <v>74</v>
      </c>
      <c r="H43" s="12">
        <v>10</v>
      </c>
    </row>
    <row r="44" spans="1:11" ht="75" x14ac:dyDescent="0.3">
      <c r="A44" s="39"/>
      <c r="B44" s="21"/>
      <c r="C44" s="32"/>
      <c r="D44" s="32"/>
      <c r="E44" s="32"/>
      <c r="F44" s="32"/>
      <c r="G44" s="11" t="s">
        <v>75</v>
      </c>
      <c r="H44" s="12">
        <v>2</v>
      </c>
    </row>
    <row r="45" spans="1:11" ht="15.6" thickBot="1" x14ac:dyDescent="0.35">
      <c r="A45" s="39"/>
      <c r="B45" s="21"/>
      <c r="C45" s="33"/>
      <c r="D45" s="33"/>
      <c r="E45" s="33"/>
      <c r="F45" s="33"/>
      <c r="G45" s="34" t="s">
        <v>8</v>
      </c>
      <c r="H45" s="36">
        <f>SUM(H40:H41,H43:H44)</f>
        <v>52</v>
      </c>
      <c r="J45" s="52"/>
    </row>
    <row r="46" spans="1:11" ht="150.6" customHeight="1" thickBot="1" x14ac:dyDescent="0.35">
      <c r="A46" s="40"/>
      <c r="B46" s="22"/>
      <c r="C46" s="29" t="s">
        <v>98</v>
      </c>
      <c r="D46" s="29"/>
      <c r="E46" s="29"/>
      <c r="F46" s="30"/>
      <c r="G46" s="35"/>
      <c r="H46" s="37"/>
      <c r="I46" s="15"/>
      <c r="J46" s="52"/>
    </row>
    <row r="47" spans="1:11" x14ac:dyDescent="0.3">
      <c r="A47" s="38">
        <v>9</v>
      </c>
      <c r="B47" s="20" t="s">
        <v>80</v>
      </c>
      <c r="C47" s="31" t="s">
        <v>34</v>
      </c>
      <c r="D47" s="31" t="s">
        <v>35</v>
      </c>
      <c r="E47" s="31" t="s">
        <v>39</v>
      </c>
      <c r="F47" s="31" t="s">
        <v>40</v>
      </c>
      <c r="G47" s="23" t="s">
        <v>65</v>
      </c>
      <c r="H47" s="24"/>
    </row>
    <row r="48" spans="1:11" ht="30" x14ac:dyDescent="0.3">
      <c r="A48" s="39"/>
      <c r="B48" s="21"/>
      <c r="C48" s="32"/>
      <c r="D48" s="32"/>
      <c r="E48" s="32"/>
      <c r="F48" s="32"/>
      <c r="G48" s="18" t="s">
        <v>65</v>
      </c>
      <c r="H48" s="19">
        <v>12</v>
      </c>
      <c r="J48" s="15"/>
      <c r="K48" s="15"/>
    </row>
    <row r="49" spans="1:11" ht="30.6" thickBot="1" x14ac:dyDescent="0.35">
      <c r="A49" s="39"/>
      <c r="B49" s="21"/>
      <c r="C49" s="32"/>
      <c r="D49" s="32"/>
      <c r="E49" s="32"/>
      <c r="F49" s="32"/>
      <c r="G49" s="18" t="s">
        <v>68</v>
      </c>
      <c r="H49" s="19">
        <v>25</v>
      </c>
      <c r="J49" s="15"/>
      <c r="K49" s="15"/>
    </row>
    <row r="50" spans="1:11" x14ac:dyDescent="0.3">
      <c r="A50" s="39"/>
      <c r="B50" s="21"/>
      <c r="C50" s="32"/>
      <c r="D50" s="32"/>
      <c r="E50" s="32"/>
      <c r="F50" s="32"/>
      <c r="G50" s="23" t="s">
        <v>73</v>
      </c>
      <c r="H50" s="24"/>
    </row>
    <row r="51" spans="1:11" x14ac:dyDescent="0.3">
      <c r="A51" s="39"/>
      <c r="B51" s="21"/>
      <c r="C51" s="32"/>
      <c r="D51" s="32"/>
      <c r="E51" s="32"/>
      <c r="F51" s="32"/>
      <c r="G51" s="11" t="s">
        <v>74</v>
      </c>
      <c r="H51" s="12">
        <v>10</v>
      </c>
    </row>
    <row r="52" spans="1:11" ht="75" x14ac:dyDescent="0.3">
      <c r="A52" s="39"/>
      <c r="B52" s="21"/>
      <c r="C52" s="32"/>
      <c r="D52" s="32"/>
      <c r="E52" s="32"/>
      <c r="F52" s="32"/>
      <c r="G52" s="11" t="s">
        <v>75</v>
      </c>
      <c r="H52" s="12">
        <v>3</v>
      </c>
    </row>
    <row r="53" spans="1:11" ht="15.6" thickBot="1" x14ac:dyDescent="0.35">
      <c r="A53" s="39"/>
      <c r="B53" s="21"/>
      <c r="C53" s="33"/>
      <c r="D53" s="33"/>
      <c r="E53" s="33"/>
      <c r="F53" s="33"/>
      <c r="G53" s="25" t="s">
        <v>8</v>
      </c>
      <c r="H53" s="27">
        <f>SUM(H48:H49,H51:H52)</f>
        <v>50</v>
      </c>
      <c r="J53" s="52"/>
    </row>
    <row r="54" spans="1:11" ht="211.2" customHeight="1" thickBot="1" x14ac:dyDescent="0.35">
      <c r="A54" s="40"/>
      <c r="B54" s="22"/>
      <c r="C54" s="29" t="s">
        <v>99</v>
      </c>
      <c r="D54" s="29"/>
      <c r="E54" s="29"/>
      <c r="F54" s="30"/>
      <c r="G54" s="26"/>
      <c r="H54" s="28"/>
      <c r="I54" s="15"/>
      <c r="J54" s="52"/>
    </row>
    <row r="55" spans="1:11" x14ac:dyDescent="0.3">
      <c r="A55" s="38">
        <v>10</v>
      </c>
      <c r="B55" s="20" t="s">
        <v>81</v>
      </c>
      <c r="C55" s="31" t="s">
        <v>86</v>
      </c>
      <c r="D55" s="31" t="s">
        <v>36</v>
      </c>
      <c r="E55" s="31" t="s">
        <v>39</v>
      </c>
      <c r="F55" s="31" t="s">
        <v>40</v>
      </c>
      <c r="G55" s="23" t="s">
        <v>65</v>
      </c>
      <c r="H55" s="24"/>
    </row>
    <row r="56" spans="1:11" x14ac:dyDescent="0.3">
      <c r="A56" s="39"/>
      <c r="B56" s="21"/>
      <c r="C56" s="32"/>
      <c r="D56" s="32"/>
      <c r="E56" s="32"/>
      <c r="F56" s="32"/>
      <c r="G56" s="11" t="s">
        <v>67</v>
      </c>
      <c r="H56" s="12">
        <v>51</v>
      </c>
    </row>
    <row r="57" spans="1:11" ht="30" x14ac:dyDescent="0.3">
      <c r="A57" s="39"/>
      <c r="B57" s="21"/>
      <c r="C57" s="32"/>
      <c r="D57" s="32"/>
      <c r="E57" s="32"/>
      <c r="F57" s="32"/>
      <c r="G57" s="18" t="s">
        <v>65</v>
      </c>
      <c r="H57" s="19">
        <v>12</v>
      </c>
      <c r="J57" s="15"/>
      <c r="K57" s="15"/>
    </row>
    <row r="58" spans="1:11" ht="30.6" thickBot="1" x14ac:dyDescent="0.35">
      <c r="A58" s="39"/>
      <c r="B58" s="21"/>
      <c r="C58" s="32"/>
      <c r="D58" s="32"/>
      <c r="E58" s="32"/>
      <c r="F58" s="32"/>
      <c r="G58" s="11" t="s">
        <v>68</v>
      </c>
      <c r="H58" s="12">
        <v>12</v>
      </c>
    </row>
    <row r="59" spans="1:11" x14ac:dyDescent="0.3">
      <c r="A59" s="39"/>
      <c r="B59" s="21"/>
      <c r="C59" s="32"/>
      <c r="D59" s="32"/>
      <c r="E59" s="32"/>
      <c r="F59" s="32"/>
      <c r="G59" s="23" t="s">
        <v>67</v>
      </c>
      <c r="H59" s="24"/>
    </row>
    <row r="60" spans="1:11" ht="60" x14ac:dyDescent="0.3">
      <c r="A60" s="39"/>
      <c r="B60" s="21"/>
      <c r="C60" s="32"/>
      <c r="D60" s="32"/>
      <c r="E60" s="32"/>
      <c r="F60" s="32"/>
      <c r="G60" s="11" t="s">
        <v>71</v>
      </c>
      <c r="H60" s="12">
        <v>10</v>
      </c>
    </row>
    <row r="61" spans="1:11" x14ac:dyDescent="0.3">
      <c r="A61" s="39"/>
      <c r="B61" s="21"/>
      <c r="C61" s="32"/>
      <c r="D61" s="32"/>
      <c r="E61" s="32"/>
      <c r="F61" s="32"/>
      <c r="G61" s="18" t="s">
        <v>72</v>
      </c>
      <c r="H61" s="19">
        <v>18</v>
      </c>
      <c r="J61" s="15"/>
      <c r="K61" s="15"/>
    </row>
    <row r="62" spans="1:11" ht="15.6" thickBot="1" x14ac:dyDescent="0.35">
      <c r="A62" s="39"/>
      <c r="B62" s="21"/>
      <c r="C62" s="33"/>
      <c r="D62" s="33"/>
      <c r="E62" s="33"/>
      <c r="F62" s="33"/>
      <c r="G62" s="25" t="s">
        <v>8</v>
      </c>
      <c r="H62" s="27">
        <f>SUM(H56:H58,H60:H61)</f>
        <v>103</v>
      </c>
      <c r="J62" s="52"/>
    </row>
    <row r="63" spans="1:11" ht="168.6" customHeight="1" thickBot="1" x14ac:dyDescent="0.35">
      <c r="A63" s="40"/>
      <c r="B63" s="22"/>
      <c r="C63" s="29" t="s">
        <v>100</v>
      </c>
      <c r="D63" s="29"/>
      <c r="E63" s="29"/>
      <c r="F63" s="30"/>
      <c r="G63" s="26"/>
      <c r="H63" s="28"/>
      <c r="I63" s="15"/>
      <c r="J63" s="52"/>
    </row>
    <row r="64" spans="1:11" x14ac:dyDescent="0.3">
      <c r="A64" s="38">
        <v>11</v>
      </c>
      <c r="B64" s="20" t="s">
        <v>81</v>
      </c>
      <c r="C64" s="31" t="s">
        <v>37</v>
      </c>
      <c r="D64" s="31" t="s">
        <v>38</v>
      </c>
      <c r="E64" s="31" t="s">
        <v>39</v>
      </c>
      <c r="F64" s="31" t="s">
        <v>40</v>
      </c>
      <c r="G64" s="23" t="s">
        <v>59</v>
      </c>
      <c r="H64" s="24"/>
    </row>
    <row r="65" spans="1:10" x14ac:dyDescent="0.3">
      <c r="A65" s="39"/>
      <c r="B65" s="21"/>
      <c r="C65" s="32"/>
      <c r="D65" s="32"/>
      <c r="E65" s="32"/>
      <c r="F65" s="32"/>
      <c r="G65" s="11" t="s">
        <v>61</v>
      </c>
      <c r="H65" s="12">
        <v>22</v>
      </c>
    </row>
    <row r="66" spans="1:10" ht="30.6" thickBot="1" x14ac:dyDescent="0.35">
      <c r="A66" s="39"/>
      <c r="B66" s="21"/>
      <c r="C66" s="32"/>
      <c r="D66" s="32"/>
      <c r="E66" s="32"/>
      <c r="F66" s="32"/>
      <c r="G66" s="11" t="s">
        <v>60</v>
      </c>
      <c r="H66" s="12">
        <v>40</v>
      </c>
    </row>
    <row r="67" spans="1:10" x14ac:dyDescent="0.3">
      <c r="A67" s="39"/>
      <c r="B67" s="21"/>
      <c r="C67" s="32"/>
      <c r="D67" s="32"/>
      <c r="E67" s="32"/>
      <c r="F67" s="32"/>
      <c r="G67" s="23" t="s">
        <v>62</v>
      </c>
      <c r="H67" s="24"/>
    </row>
    <row r="68" spans="1:10" x14ac:dyDescent="0.3">
      <c r="A68" s="39"/>
      <c r="B68" s="21"/>
      <c r="C68" s="32"/>
      <c r="D68" s="32"/>
      <c r="E68" s="32"/>
      <c r="F68" s="32"/>
      <c r="G68" s="11" t="s">
        <v>63</v>
      </c>
      <c r="H68" s="12">
        <v>18</v>
      </c>
    </row>
    <row r="69" spans="1:10" ht="30.6" thickBot="1" x14ac:dyDescent="0.35">
      <c r="A69" s="39"/>
      <c r="B69" s="21"/>
      <c r="C69" s="32"/>
      <c r="D69" s="32"/>
      <c r="E69" s="32"/>
      <c r="F69" s="32"/>
      <c r="G69" s="11" t="s">
        <v>64</v>
      </c>
      <c r="H69" s="12">
        <v>75</v>
      </c>
    </row>
    <row r="70" spans="1:10" x14ac:dyDescent="0.3">
      <c r="A70" s="39"/>
      <c r="B70" s="21"/>
      <c r="C70" s="32"/>
      <c r="D70" s="32"/>
      <c r="E70" s="32"/>
      <c r="F70" s="32"/>
      <c r="G70" s="23" t="s">
        <v>67</v>
      </c>
      <c r="H70" s="24"/>
    </row>
    <row r="71" spans="1:10" ht="30" x14ac:dyDescent="0.3">
      <c r="A71" s="39"/>
      <c r="B71" s="21"/>
      <c r="C71" s="32"/>
      <c r="D71" s="32"/>
      <c r="E71" s="32"/>
      <c r="F71" s="32"/>
      <c r="G71" s="11" t="s">
        <v>69</v>
      </c>
      <c r="H71" s="12">
        <v>31</v>
      </c>
    </row>
    <row r="72" spans="1:10" x14ac:dyDescent="0.3">
      <c r="A72" s="39"/>
      <c r="B72" s="21"/>
      <c r="C72" s="32"/>
      <c r="D72" s="32"/>
      <c r="E72" s="32"/>
      <c r="F72" s="32"/>
      <c r="G72" s="11" t="s">
        <v>70</v>
      </c>
      <c r="H72" s="12">
        <v>25</v>
      </c>
    </row>
    <row r="73" spans="1:10" ht="60" x14ac:dyDescent="0.3">
      <c r="A73" s="39"/>
      <c r="B73" s="21"/>
      <c r="C73" s="32"/>
      <c r="D73" s="32"/>
      <c r="E73" s="32"/>
      <c r="F73" s="32"/>
      <c r="G73" s="11" t="s">
        <v>71</v>
      </c>
      <c r="H73" s="12">
        <v>24</v>
      </c>
    </row>
    <row r="74" spans="1:10" ht="15.6" thickBot="1" x14ac:dyDescent="0.35">
      <c r="A74" s="39"/>
      <c r="B74" s="21"/>
      <c r="C74" s="32"/>
      <c r="D74" s="32"/>
      <c r="E74" s="32"/>
      <c r="F74" s="32"/>
      <c r="G74" s="11" t="s">
        <v>72</v>
      </c>
      <c r="H74" s="12">
        <v>40</v>
      </c>
    </row>
    <row r="75" spans="1:10" x14ac:dyDescent="0.3">
      <c r="A75" s="39"/>
      <c r="B75" s="21"/>
      <c r="C75" s="32"/>
      <c r="D75" s="32"/>
      <c r="E75" s="32"/>
      <c r="F75" s="32"/>
      <c r="G75" s="23" t="s">
        <v>73</v>
      </c>
      <c r="H75" s="24"/>
    </row>
    <row r="76" spans="1:10" x14ac:dyDescent="0.3">
      <c r="A76" s="39"/>
      <c r="B76" s="21"/>
      <c r="C76" s="32"/>
      <c r="D76" s="32"/>
      <c r="E76" s="32"/>
      <c r="F76" s="32"/>
      <c r="G76" s="11" t="s">
        <v>74</v>
      </c>
      <c r="H76" s="12">
        <v>20</v>
      </c>
    </row>
    <row r="77" spans="1:10" ht="15.6" thickBot="1" x14ac:dyDescent="0.35">
      <c r="A77" s="39"/>
      <c r="B77" s="21"/>
      <c r="C77" s="33"/>
      <c r="D77" s="33"/>
      <c r="E77" s="33"/>
      <c r="F77" s="33"/>
      <c r="G77" s="25" t="s">
        <v>8</v>
      </c>
      <c r="H77" s="27">
        <f>SUM(H71:H74,H76:H76,H65:H66,H68:H69)</f>
        <v>295</v>
      </c>
      <c r="J77" s="52"/>
    </row>
    <row r="78" spans="1:10" ht="186" customHeight="1" thickBot="1" x14ac:dyDescent="0.35">
      <c r="A78" s="40"/>
      <c r="B78" s="22"/>
      <c r="C78" s="29" t="s">
        <v>101</v>
      </c>
      <c r="D78" s="29"/>
      <c r="E78" s="29"/>
      <c r="F78" s="30"/>
      <c r="G78" s="26"/>
      <c r="H78" s="28"/>
      <c r="I78" s="15"/>
      <c r="J78" s="52"/>
    </row>
    <row r="79" spans="1:10" x14ac:dyDescent="0.3">
      <c r="A79" s="38">
        <v>12</v>
      </c>
      <c r="B79" s="20" t="s">
        <v>76</v>
      </c>
      <c r="C79" s="31" t="s">
        <v>41</v>
      </c>
      <c r="D79" s="31" t="s">
        <v>42</v>
      </c>
      <c r="E79" s="31" t="s">
        <v>43</v>
      </c>
      <c r="F79" s="31" t="s">
        <v>44</v>
      </c>
      <c r="G79" s="23" t="s">
        <v>67</v>
      </c>
      <c r="H79" s="24"/>
    </row>
    <row r="80" spans="1:10" x14ac:dyDescent="0.3">
      <c r="A80" s="39"/>
      <c r="B80" s="21"/>
      <c r="C80" s="32"/>
      <c r="D80" s="32"/>
      <c r="E80" s="32"/>
      <c r="F80" s="32"/>
      <c r="G80" s="11" t="s">
        <v>72</v>
      </c>
      <c r="H80" s="12">
        <v>2</v>
      </c>
    </row>
    <row r="81" spans="1:11" ht="144.75" customHeight="1" thickBot="1" x14ac:dyDescent="0.35">
      <c r="A81" s="39"/>
      <c r="B81" s="21"/>
      <c r="C81" s="33"/>
      <c r="D81" s="33"/>
      <c r="E81" s="33"/>
      <c r="F81" s="33"/>
      <c r="G81" s="25" t="s">
        <v>8</v>
      </c>
      <c r="H81" s="27">
        <f>SUM(H80:H80)</f>
        <v>2</v>
      </c>
      <c r="J81" s="52"/>
    </row>
    <row r="82" spans="1:11" ht="154.19999999999999" customHeight="1" thickBot="1" x14ac:dyDescent="0.35">
      <c r="A82" s="40"/>
      <c r="B82" s="22"/>
      <c r="C82" s="29" t="s">
        <v>102</v>
      </c>
      <c r="D82" s="29"/>
      <c r="E82" s="29"/>
      <c r="F82" s="30"/>
      <c r="G82" s="26"/>
      <c r="H82" s="28"/>
      <c r="J82" s="52"/>
    </row>
    <row r="83" spans="1:11" x14ac:dyDescent="0.3">
      <c r="A83" s="38">
        <v>13</v>
      </c>
      <c r="B83" s="20" t="s">
        <v>80</v>
      </c>
      <c r="C83" s="31" t="s">
        <v>45</v>
      </c>
      <c r="D83" s="31" t="s">
        <v>46</v>
      </c>
      <c r="E83" s="31" t="s">
        <v>47</v>
      </c>
      <c r="F83" s="31" t="s">
        <v>48</v>
      </c>
      <c r="G83" s="23" t="s">
        <v>65</v>
      </c>
      <c r="H83" s="24"/>
    </row>
    <row r="84" spans="1:11" ht="30" x14ac:dyDescent="0.3">
      <c r="A84" s="39"/>
      <c r="B84" s="21"/>
      <c r="C84" s="32"/>
      <c r="D84" s="32"/>
      <c r="E84" s="32"/>
      <c r="F84" s="32"/>
      <c r="G84" s="18" t="s">
        <v>65</v>
      </c>
      <c r="H84" s="19">
        <v>5</v>
      </c>
      <c r="J84" s="15"/>
      <c r="K84" s="15"/>
    </row>
    <row r="85" spans="1:11" ht="30.6" thickBot="1" x14ac:dyDescent="0.35">
      <c r="A85" s="39"/>
      <c r="B85" s="21"/>
      <c r="C85" s="32"/>
      <c r="D85" s="32"/>
      <c r="E85" s="32"/>
      <c r="F85" s="32"/>
      <c r="G85" s="11" t="s">
        <v>68</v>
      </c>
      <c r="H85" s="12">
        <v>3</v>
      </c>
    </row>
    <row r="86" spans="1:11" x14ac:dyDescent="0.3">
      <c r="A86" s="39"/>
      <c r="B86" s="21"/>
      <c r="C86" s="32"/>
      <c r="D86" s="32"/>
      <c r="E86" s="32"/>
      <c r="F86" s="32"/>
      <c r="G86" s="23" t="s">
        <v>73</v>
      </c>
      <c r="H86" s="24"/>
    </row>
    <row r="87" spans="1:11" x14ac:dyDescent="0.3">
      <c r="A87" s="39"/>
      <c r="B87" s="21"/>
      <c r="C87" s="32"/>
      <c r="D87" s="32"/>
      <c r="E87" s="32"/>
      <c r="F87" s="32"/>
      <c r="G87" s="11" t="s">
        <v>74</v>
      </c>
      <c r="H87" s="12">
        <v>6</v>
      </c>
    </row>
    <row r="88" spans="1:11" ht="75" x14ac:dyDescent="0.3">
      <c r="A88" s="39"/>
      <c r="B88" s="21"/>
      <c r="C88" s="32"/>
      <c r="D88" s="32"/>
      <c r="E88" s="32"/>
      <c r="F88" s="32"/>
      <c r="G88" s="11" t="s">
        <v>75</v>
      </c>
      <c r="H88" s="12">
        <v>2</v>
      </c>
    </row>
    <row r="89" spans="1:11" ht="15.6" thickBot="1" x14ac:dyDescent="0.35">
      <c r="A89" s="39"/>
      <c r="B89" s="21"/>
      <c r="C89" s="33"/>
      <c r="D89" s="33"/>
      <c r="E89" s="33"/>
      <c r="F89" s="33"/>
      <c r="G89" s="25" t="s">
        <v>8</v>
      </c>
      <c r="H89" s="27">
        <f>SUM(H84:H85,H87:H88)</f>
        <v>16</v>
      </c>
      <c r="J89" s="52"/>
    </row>
    <row r="90" spans="1:11" ht="136.19999999999999" customHeight="1" thickBot="1" x14ac:dyDescent="0.35">
      <c r="A90" s="40"/>
      <c r="B90" s="22"/>
      <c r="C90" s="29" t="s">
        <v>103</v>
      </c>
      <c r="D90" s="29"/>
      <c r="E90" s="29"/>
      <c r="F90" s="30"/>
      <c r="G90" s="26"/>
      <c r="H90" s="28"/>
      <c r="I90" s="15"/>
      <c r="J90" s="52"/>
    </row>
    <row r="91" spans="1:11" x14ac:dyDescent="0.3">
      <c r="A91" s="38">
        <v>14</v>
      </c>
      <c r="B91" s="20" t="s">
        <v>82</v>
      </c>
      <c r="C91" s="31" t="s">
        <v>49</v>
      </c>
      <c r="D91" s="31" t="s">
        <v>87</v>
      </c>
      <c r="E91" s="31" t="s">
        <v>50</v>
      </c>
      <c r="F91" s="31" t="s">
        <v>88</v>
      </c>
      <c r="G91" s="23" t="s">
        <v>65</v>
      </c>
      <c r="H91" s="24"/>
    </row>
    <row r="92" spans="1:11" ht="30" x14ac:dyDescent="0.3">
      <c r="A92" s="39"/>
      <c r="B92" s="21"/>
      <c r="C92" s="32"/>
      <c r="D92" s="32"/>
      <c r="E92" s="32"/>
      <c r="F92" s="32"/>
      <c r="G92" s="11" t="s">
        <v>68</v>
      </c>
      <c r="H92" s="12">
        <v>1</v>
      </c>
    </row>
    <row r="93" spans="1:11" ht="134.25" customHeight="1" thickBot="1" x14ac:dyDescent="0.35">
      <c r="A93" s="39"/>
      <c r="B93" s="21"/>
      <c r="C93" s="33"/>
      <c r="D93" s="33"/>
      <c r="E93" s="33"/>
      <c r="F93" s="33"/>
      <c r="G93" s="25" t="s">
        <v>8</v>
      </c>
      <c r="H93" s="27">
        <f>SUM(H92:H92)</f>
        <v>1</v>
      </c>
      <c r="J93" s="52"/>
    </row>
    <row r="94" spans="1:11" ht="144.6" customHeight="1" thickBot="1" x14ac:dyDescent="0.35">
      <c r="A94" s="40"/>
      <c r="B94" s="22"/>
      <c r="C94" s="29" t="s">
        <v>104</v>
      </c>
      <c r="D94" s="29"/>
      <c r="E94" s="29"/>
      <c r="F94" s="30"/>
      <c r="G94" s="26"/>
      <c r="H94" s="28"/>
      <c r="J94" s="52"/>
    </row>
    <row r="95" spans="1:11" x14ac:dyDescent="0.3">
      <c r="A95" s="38">
        <v>15</v>
      </c>
      <c r="B95" s="20" t="s">
        <v>77</v>
      </c>
      <c r="C95" s="31" t="s">
        <v>51</v>
      </c>
      <c r="D95" s="31" t="s">
        <v>52</v>
      </c>
      <c r="E95" s="31" t="s">
        <v>53</v>
      </c>
      <c r="F95" s="31" t="s">
        <v>54</v>
      </c>
      <c r="G95" s="23" t="s">
        <v>65</v>
      </c>
      <c r="H95" s="24"/>
    </row>
    <row r="96" spans="1:11" ht="30" x14ac:dyDescent="0.3">
      <c r="A96" s="39"/>
      <c r="B96" s="21"/>
      <c r="C96" s="32"/>
      <c r="D96" s="32"/>
      <c r="E96" s="32"/>
      <c r="F96" s="32"/>
      <c r="G96" s="11" t="s">
        <v>65</v>
      </c>
      <c r="H96" s="12">
        <v>10</v>
      </c>
    </row>
    <row r="97" spans="1:11" ht="30.6" thickBot="1" x14ac:dyDescent="0.35">
      <c r="A97" s="39"/>
      <c r="B97" s="21"/>
      <c r="C97" s="32"/>
      <c r="D97" s="32"/>
      <c r="E97" s="32"/>
      <c r="F97" s="32"/>
      <c r="G97" s="11" t="s">
        <v>68</v>
      </c>
      <c r="H97" s="12">
        <v>5</v>
      </c>
    </row>
    <row r="98" spans="1:11" x14ac:dyDescent="0.3">
      <c r="A98" s="39"/>
      <c r="B98" s="21"/>
      <c r="C98" s="32"/>
      <c r="D98" s="32"/>
      <c r="E98" s="32"/>
      <c r="F98" s="32"/>
      <c r="G98" s="23" t="s">
        <v>73</v>
      </c>
      <c r="H98" s="24"/>
    </row>
    <row r="99" spans="1:11" ht="75" x14ac:dyDescent="0.3">
      <c r="A99" s="39"/>
      <c r="B99" s="21"/>
      <c r="C99" s="32"/>
      <c r="D99" s="32"/>
      <c r="E99" s="32"/>
      <c r="F99" s="32"/>
      <c r="G99" s="11" t="s">
        <v>75</v>
      </c>
      <c r="H99" s="12">
        <v>13</v>
      </c>
    </row>
    <row r="100" spans="1:11" ht="15.6" thickBot="1" x14ac:dyDescent="0.35">
      <c r="A100" s="39"/>
      <c r="B100" s="21"/>
      <c r="C100" s="33"/>
      <c r="D100" s="33"/>
      <c r="E100" s="33"/>
      <c r="F100" s="33"/>
      <c r="G100" s="25" t="s">
        <v>8</v>
      </c>
      <c r="H100" s="27">
        <f>SUM(H96:H97,H99:H99)</f>
        <v>28</v>
      </c>
      <c r="J100" s="52"/>
    </row>
    <row r="101" spans="1:11" ht="154.80000000000001" customHeight="1" thickBot="1" x14ac:dyDescent="0.35">
      <c r="A101" s="40"/>
      <c r="B101" s="22"/>
      <c r="C101" s="29" t="s">
        <v>105</v>
      </c>
      <c r="D101" s="29"/>
      <c r="E101" s="29"/>
      <c r="F101" s="30"/>
      <c r="G101" s="26"/>
      <c r="H101" s="28"/>
      <c r="I101" s="15"/>
      <c r="J101" s="52"/>
    </row>
    <row r="102" spans="1:11" x14ac:dyDescent="0.3">
      <c r="A102" s="38">
        <v>16</v>
      </c>
      <c r="B102" s="20" t="s">
        <v>89</v>
      </c>
      <c r="C102" s="31" t="s">
        <v>55</v>
      </c>
      <c r="D102" s="31" t="s">
        <v>56</v>
      </c>
      <c r="E102" s="31" t="s">
        <v>57</v>
      </c>
      <c r="F102" s="31" t="s">
        <v>58</v>
      </c>
      <c r="G102" s="23" t="s">
        <v>65</v>
      </c>
      <c r="H102" s="24"/>
    </row>
    <row r="103" spans="1:11" ht="30" x14ac:dyDescent="0.3">
      <c r="A103" s="39"/>
      <c r="B103" s="21"/>
      <c r="C103" s="32"/>
      <c r="D103" s="32"/>
      <c r="E103" s="32"/>
      <c r="F103" s="32"/>
      <c r="G103" s="11" t="s">
        <v>65</v>
      </c>
      <c r="H103" s="12">
        <v>2</v>
      </c>
    </row>
    <row r="104" spans="1:11" ht="159" customHeight="1" thickBot="1" x14ac:dyDescent="0.35">
      <c r="A104" s="39"/>
      <c r="B104" s="21"/>
      <c r="C104" s="33"/>
      <c r="D104" s="33"/>
      <c r="E104" s="33"/>
      <c r="F104" s="33"/>
      <c r="G104" s="25" t="s">
        <v>8</v>
      </c>
      <c r="H104" s="27">
        <f>SUM(H103:H103)</f>
        <v>2</v>
      </c>
      <c r="J104" s="52"/>
    </row>
    <row r="105" spans="1:11" ht="108" customHeight="1" thickBot="1" x14ac:dyDescent="0.35">
      <c r="A105" s="40"/>
      <c r="B105" s="22"/>
      <c r="C105" s="29" t="s">
        <v>106</v>
      </c>
      <c r="D105" s="29"/>
      <c r="E105" s="29"/>
      <c r="F105" s="30"/>
      <c r="G105" s="26"/>
      <c r="H105" s="28"/>
      <c r="J105" s="52"/>
    </row>
    <row r="106" spans="1:11" ht="15.6" thickBot="1" x14ac:dyDescent="0.35">
      <c r="A106" s="46" t="s">
        <v>90</v>
      </c>
      <c r="B106" s="47"/>
      <c r="C106" s="47"/>
      <c r="D106" s="47"/>
      <c r="E106" s="48"/>
      <c r="F106" s="49">
        <f>SUM(H6,H11,H16,H21,H25,H33,H37,H45,H53,H62,H77,H81,H89,H93,H100,H104)</f>
        <v>663</v>
      </c>
      <c r="G106" s="50"/>
      <c r="H106" s="51"/>
      <c r="I106" s="15"/>
      <c r="J106" s="17"/>
      <c r="K106" s="15"/>
    </row>
    <row r="107" spans="1:11" ht="200.1" customHeight="1" thickBot="1" x14ac:dyDescent="0.35">
      <c r="A107" s="41" t="s">
        <v>9</v>
      </c>
      <c r="B107" s="42"/>
      <c r="C107" s="43" t="s">
        <v>107</v>
      </c>
      <c r="D107" s="44"/>
      <c r="E107" s="44"/>
      <c r="F107" s="45"/>
      <c r="G107" s="13" t="s">
        <v>109</v>
      </c>
      <c r="H107" s="14" t="s">
        <v>110</v>
      </c>
      <c r="I107" s="15"/>
    </row>
    <row r="108" spans="1:11" ht="200.1" customHeight="1" thickBot="1" x14ac:dyDescent="0.35">
      <c r="A108" s="41" t="s">
        <v>9</v>
      </c>
      <c r="B108" s="42"/>
      <c r="C108" s="43" t="s">
        <v>108</v>
      </c>
      <c r="D108" s="44"/>
      <c r="E108" s="44"/>
      <c r="F108" s="45"/>
      <c r="G108" s="13" t="s">
        <v>109</v>
      </c>
      <c r="H108" s="14" t="s">
        <v>111</v>
      </c>
    </row>
  </sheetData>
  <sheetProtection algorithmName="SHA-512" hashValue="TJBVy+NhUTj6yYCsNWHusqEns2Nr4V2MBopL4ZYM91ga2XPdwATacGAGIytqqiYkY6/2yYKWNvz4/9ox0qusBQ==" saltValue="m2y+YIlXGh83TTSq4lNRdA==" spinCount="100000" sheet="1" formatCells="0" formatColumns="0" formatRows="0" insertColumns="0" insertRows="0" insertHyperlinks="0" deleteRows="0" sort="0" autoFilter="0"/>
  <autoFilter ref="A1:H444" xr:uid="{00000000-0009-0000-0000-000000000000}"/>
  <mergeCells count="191">
    <mergeCell ref="J37:J38"/>
    <mergeCell ref="J33:J34"/>
    <mergeCell ref="J25:J26"/>
    <mergeCell ref="J21:J22"/>
    <mergeCell ref="J16:J17"/>
    <mergeCell ref="J11:J12"/>
    <mergeCell ref="J6:J7"/>
    <mergeCell ref="J104:J105"/>
    <mergeCell ref="J100:J101"/>
    <mergeCell ref="J93:J94"/>
    <mergeCell ref="J89:J90"/>
    <mergeCell ref="J81:J82"/>
    <mergeCell ref="J77:J78"/>
    <mergeCell ref="J62:J63"/>
    <mergeCell ref="J53:J54"/>
    <mergeCell ref="J45:J46"/>
    <mergeCell ref="D95:D100"/>
    <mergeCell ref="C55:C62"/>
    <mergeCell ref="D55:D62"/>
    <mergeCell ref="E55:E62"/>
    <mergeCell ref="F55:F62"/>
    <mergeCell ref="C64:C77"/>
    <mergeCell ref="D64:D77"/>
    <mergeCell ref="E64:E77"/>
    <mergeCell ref="F64:F77"/>
    <mergeCell ref="C79:C81"/>
    <mergeCell ref="D79:D81"/>
    <mergeCell ref="E79:E81"/>
    <mergeCell ref="F79:F81"/>
    <mergeCell ref="B95:B101"/>
    <mergeCell ref="G95:H95"/>
    <mergeCell ref="G98:H98"/>
    <mergeCell ref="G100:G101"/>
    <mergeCell ref="H100:H101"/>
    <mergeCell ref="C101:F101"/>
    <mergeCell ref="G104:G105"/>
    <mergeCell ref="A108:B108"/>
    <mergeCell ref="C108:F108"/>
    <mergeCell ref="G102:H102"/>
    <mergeCell ref="B102:B105"/>
    <mergeCell ref="H104:H105"/>
    <mergeCell ref="C105:F105"/>
    <mergeCell ref="C102:C104"/>
    <mergeCell ref="D102:D104"/>
    <mergeCell ref="E102:E104"/>
    <mergeCell ref="F102:F104"/>
    <mergeCell ref="E95:E100"/>
    <mergeCell ref="F95:F100"/>
    <mergeCell ref="A106:E106"/>
    <mergeCell ref="F106:H106"/>
    <mergeCell ref="A107:B107"/>
    <mergeCell ref="C107:F107"/>
    <mergeCell ref="C95:C100"/>
    <mergeCell ref="B91:B94"/>
    <mergeCell ref="G91:H91"/>
    <mergeCell ref="G93:G94"/>
    <mergeCell ref="H93:H94"/>
    <mergeCell ref="C94:F94"/>
    <mergeCell ref="C83:C89"/>
    <mergeCell ref="D83:D89"/>
    <mergeCell ref="E83:E89"/>
    <mergeCell ref="F83:F89"/>
    <mergeCell ref="C90:F90"/>
    <mergeCell ref="C91:C93"/>
    <mergeCell ref="D91:D93"/>
    <mergeCell ref="E91:E93"/>
    <mergeCell ref="F91:F93"/>
    <mergeCell ref="B13:B17"/>
    <mergeCell ref="G13:H13"/>
    <mergeCell ref="G16:G17"/>
    <mergeCell ref="H16:H17"/>
    <mergeCell ref="C17:F17"/>
    <mergeCell ref="C13:C16"/>
    <mergeCell ref="D13:D16"/>
    <mergeCell ref="E13:E16"/>
    <mergeCell ref="F13:F16"/>
    <mergeCell ref="B8:B12"/>
    <mergeCell ref="G8:H8"/>
    <mergeCell ref="G11:G12"/>
    <mergeCell ref="H11:H12"/>
    <mergeCell ref="C12:F12"/>
    <mergeCell ref="C8:C11"/>
    <mergeCell ref="D8:D11"/>
    <mergeCell ref="E8:E11"/>
    <mergeCell ref="F8:F11"/>
    <mergeCell ref="B2:B7"/>
    <mergeCell ref="G2:H2"/>
    <mergeCell ref="G6:G7"/>
    <mergeCell ref="H6:H7"/>
    <mergeCell ref="C7:F7"/>
    <mergeCell ref="C2:C6"/>
    <mergeCell ref="D2:D6"/>
    <mergeCell ref="E2:E6"/>
    <mergeCell ref="F2:F6"/>
    <mergeCell ref="A83:A90"/>
    <mergeCell ref="A91:A94"/>
    <mergeCell ref="A95:A101"/>
    <mergeCell ref="A102:A105"/>
    <mergeCell ref="A2:A7"/>
    <mergeCell ref="A8:A12"/>
    <mergeCell ref="A13:A17"/>
    <mergeCell ref="A64:A78"/>
    <mergeCell ref="A79:A82"/>
    <mergeCell ref="A18:A22"/>
    <mergeCell ref="A23:A26"/>
    <mergeCell ref="A27:A34"/>
    <mergeCell ref="A35:A38"/>
    <mergeCell ref="A39:A46"/>
    <mergeCell ref="A47:A54"/>
    <mergeCell ref="A55:A63"/>
    <mergeCell ref="E18:E21"/>
    <mergeCell ref="F18:F21"/>
    <mergeCell ref="B23:B26"/>
    <mergeCell ref="G23:H23"/>
    <mergeCell ref="G25:G26"/>
    <mergeCell ref="H25:H26"/>
    <mergeCell ref="C26:F26"/>
    <mergeCell ref="C23:C25"/>
    <mergeCell ref="D23:D25"/>
    <mergeCell ref="E23:E25"/>
    <mergeCell ref="F23:F25"/>
    <mergeCell ref="B18:B22"/>
    <mergeCell ref="G18:H18"/>
    <mergeCell ref="G21:G22"/>
    <mergeCell ref="H21:H22"/>
    <mergeCell ref="C22:F22"/>
    <mergeCell ref="C18:C21"/>
    <mergeCell ref="D18:D21"/>
    <mergeCell ref="B27:B34"/>
    <mergeCell ref="G27:H27"/>
    <mergeCell ref="G30:H30"/>
    <mergeCell ref="G33:G34"/>
    <mergeCell ref="H33:H34"/>
    <mergeCell ref="C34:F34"/>
    <mergeCell ref="C27:C33"/>
    <mergeCell ref="D27:D33"/>
    <mergeCell ref="E27:E33"/>
    <mergeCell ref="F27:F33"/>
    <mergeCell ref="B35:B38"/>
    <mergeCell ref="G35:H35"/>
    <mergeCell ref="G37:G38"/>
    <mergeCell ref="H37:H38"/>
    <mergeCell ref="C38:F38"/>
    <mergeCell ref="C35:C37"/>
    <mergeCell ref="D35:D37"/>
    <mergeCell ref="E35:E37"/>
    <mergeCell ref="F35:F37"/>
    <mergeCell ref="B39:B46"/>
    <mergeCell ref="G39:H39"/>
    <mergeCell ref="G42:H42"/>
    <mergeCell ref="G45:G46"/>
    <mergeCell ref="H45:H46"/>
    <mergeCell ref="C46:F46"/>
    <mergeCell ref="C39:C45"/>
    <mergeCell ref="D39:D45"/>
    <mergeCell ref="E39:E45"/>
    <mergeCell ref="F39:F45"/>
    <mergeCell ref="B47:B54"/>
    <mergeCell ref="G47:H47"/>
    <mergeCell ref="G50:H50"/>
    <mergeCell ref="G53:G54"/>
    <mergeCell ref="H53:H54"/>
    <mergeCell ref="C54:F54"/>
    <mergeCell ref="C47:C53"/>
    <mergeCell ref="D47:D53"/>
    <mergeCell ref="E47:E53"/>
    <mergeCell ref="F47:F53"/>
    <mergeCell ref="B55:B63"/>
    <mergeCell ref="B64:B78"/>
    <mergeCell ref="B83:B90"/>
    <mergeCell ref="G55:H55"/>
    <mergeCell ref="G59:H59"/>
    <mergeCell ref="G62:G63"/>
    <mergeCell ref="H62:H63"/>
    <mergeCell ref="C63:F63"/>
    <mergeCell ref="G70:H70"/>
    <mergeCell ref="G75:H75"/>
    <mergeCell ref="G64:H64"/>
    <mergeCell ref="G67:H67"/>
    <mergeCell ref="G89:G90"/>
    <mergeCell ref="H89:H90"/>
    <mergeCell ref="G77:G78"/>
    <mergeCell ref="H77:H78"/>
    <mergeCell ref="C78:F78"/>
    <mergeCell ref="B79:B82"/>
    <mergeCell ref="G79:H79"/>
    <mergeCell ref="G81:G82"/>
    <mergeCell ref="H81:H82"/>
    <mergeCell ref="C82:F82"/>
    <mergeCell ref="G83:H83"/>
    <mergeCell ref="G86:H8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5</vt:i4>
      </vt:variant>
    </vt:vector>
  </HeadingPairs>
  <TitlesOfParts>
    <vt:vector size="5" baseType="lpstr">
      <vt:lpstr>6.2</vt:lpstr>
      <vt:lpstr>6.3</vt:lpstr>
      <vt:lpstr>6.4</vt:lpstr>
      <vt:lpstr>6.5.1</vt:lpstr>
      <vt:lpstr>6.5.2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2026-02-19T13:04:39Z</dcterms:modified>
</cp:coreProperties>
</file>